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19410" windowHeight="11010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externalReferences>
    <externalReference r:id="rId6"/>
  </externalReferences>
  <definedNames>
    <definedName name="_xlnm.Print_Area" localSheetId="0">'1кв'!$A$1:$E$50</definedName>
    <definedName name="_xlnm.Print_Area" localSheetId="1">'2кв'!$A$1:$E$50</definedName>
    <definedName name="_xlnm.Print_Area" localSheetId="2">'3кв'!$A$1:$E$50</definedName>
    <definedName name="_xlnm.Print_Area" localSheetId="3">'4кв'!$A$1:$E$50</definedName>
    <definedName name="_xlnm.Print_Area" localSheetId="4">отчет!$A$1:$C$37</definedName>
  </definedNames>
  <calcPr calcId="145621"/>
</workbook>
</file>

<file path=xl/calcChain.xml><?xml version="1.0" encoding="utf-8"?>
<calcChain xmlns="http://schemas.openxmlformats.org/spreadsheetml/2006/main">
  <c r="C18" i="20" l="1"/>
  <c r="C24" i="20"/>
  <c r="C16" i="20" l="1"/>
  <c r="C13" i="20"/>
  <c r="C14" i="20"/>
  <c r="C15" i="20"/>
  <c r="C12" i="20"/>
  <c r="B47" i="19"/>
  <c r="C8" i="20"/>
  <c r="C6" i="20"/>
  <c r="C9" i="20"/>
  <c r="C10" i="20" s="1"/>
  <c r="B50" i="19"/>
  <c r="B45" i="19"/>
  <c r="E24" i="19"/>
  <c r="E23" i="19"/>
  <c r="E22" i="19"/>
  <c r="E27" i="19" s="1"/>
  <c r="B49" i="19" s="1"/>
  <c r="C19" i="20" l="1"/>
  <c r="B45" i="18"/>
  <c r="E24" i="18"/>
  <c r="E23" i="18"/>
  <c r="E22" i="18"/>
  <c r="E27" i="18" l="1"/>
  <c r="B49" i="18" s="1"/>
  <c r="B50" i="18"/>
  <c r="B45" i="17"/>
  <c r="E24" i="17"/>
  <c r="E23" i="17"/>
  <c r="E22" i="17"/>
  <c r="E27" i="17" l="1"/>
  <c r="B49" i="17" s="1"/>
  <c r="B50" i="17" s="1"/>
  <c r="E26" i="16"/>
  <c r="E24" i="16"/>
  <c r="E23" i="16"/>
  <c r="E22" i="16"/>
  <c r="E27" i="16" l="1"/>
  <c r="B49" i="16" s="1"/>
  <c r="B50" i="16" s="1"/>
</calcChain>
</file>

<file path=xl/sharedStrings.xml><?xml version="1.0" encoding="utf-8"?>
<sst xmlns="http://schemas.openxmlformats.org/spreadsheetml/2006/main" count="264" uniqueCount="98">
  <si>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</si>
  <si>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</si>
  <si>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</si>
  <si>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</si>
  <si>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</si>
  <si>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</si>
  <si>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</si>
  <si>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</si>
  <si>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</si>
  <si>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</si>
  <si>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</si>
  <si>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</si>
  <si>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</si>
  <si>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</si>
  <si>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</si>
  <si>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</si>
  <si>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</si>
  <si>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</si>
  <si>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</si>
  <si>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</si>
  <si>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</si>
  <si>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</si>
  <si>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</si>
  <si>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</si>
  <si>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</si>
  <si>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</si>
  <si>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Комсомольская, д. 21а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</si>
  <si>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41 от 01.05.2015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</si>
  <si>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№43  от   07.05.2015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</si>
  <si>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№21а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</si>
  <si>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</si>
  <si>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</si>
  <si>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</si>
  <si>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</si>
  <si>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</si>
  <si>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</si>
  <si>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</si>
  <si>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интернет</t>
  </si>
  <si>
    <t>Общая площадь квартир - 562,2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</si>
  <si>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</si>
  <si>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</si>
  <si>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</si>
  <si>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Литвинова А.Н.</t>
    </r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</si>
  <si>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 Литвинова Алексея Николаевича</t>
    </r>
  </si>
  <si>
    <t xml:space="preserve">определена приложением № 9 к договору </t>
  </si>
  <si>
    <t>Услуги по содержанию многоквартирного дома</t>
  </si>
  <si>
    <t>1 квартал</t>
  </si>
  <si>
    <t>февраль</t>
  </si>
  <si>
    <t>Обработка подъездов хлорсодержащими растворами  протирка перил, почт.ящиков, замков ежедневно, опрыскивание 1 раз в неделю</t>
  </si>
  <si>
    <t>ч/час</t>
  </si>
  <si>
    <t>за 1 квартал 2021 года</t>
  </si>
  <si>
    <t>"31" 03  2021 г.</t>
  </si>
  <si>
    <t xml:space="preserve">           2. Всего за период с "01" 01 2021 г. по "31" 03 2021 г. выполнено работ (оказано услуг) на общую сумму пятьдесят четыре тысячи двести восемь рублей 24 копейки</t>
  </si>
  <si>
    <t>замена участка тр-пр ХВС в подвале</t>
  </si>
  <si>
    <t>Предъявлено населению 28669,67</t>
  </si>
  <si>
    <t>за 2 квартал 2021 года</t>
  </si>
  <si>
    <t>"30" 06  2021 г.</t>
  </si>
  <si>
    <t>2 квартал</t>
  </si>
  <si>
    <t xml:space="preserve">           2. Всего за период с "01" 04 2021 г. по "30" 06 2021 г. выполнено работ (оказано услуг) на общую сумму двадцать семь тысяч сто шестьдесят семь рублей 24 копейки</t>
  </si>
  <si>
    <t>Предъявлено населению 28665,28</t>
  </si>
  <si>
    <t>Обработка подъездов хлорсодержащими растворами опрыскивание 1 раз в неделю (май, июнь -1 раз в 2 недели)</t>
  </si>
  <si>
    <t>за 3 квартал 2021 года</t>
  </si>
  <si>
    <t>"30" 09  2021 г.</t>
  </si>
  <si>
    <t xml:space="preserve">Обработка подъездов хлорсодержащими растворами опрыскивание 1 раз в неделю </t>
  </si>
  <si>
    <t>3 квартал</t>
  </si>
  <si>
    <t>Предъявлено населению 30131,69</t>
  </si>
  <si>
    <t xml:space="preserve">           2. Всего за период с "01" 07 2021 г. по "30" 09 2021 г. выполнено работ (оказано услуг) на общую сумму двадцать девять тысяч четыреста двадцать пять рублей 34 копейки</t>
  </si>
  <si>
    <t>за 4 квартал 2021 года</t>
  </si>
  <si>
    <t>"31" 12  2021 г.</t>
  </si>
  <si>
    <t>4 квартал</t>
  </si>
  <si>
    <t xml:space="preserve">           2. Всего за период с "01" 10 2021 г. по "31" 12 2021 г. выполнено работ (оказано услуг) на общую сумму двадцать девять тысяч четыреста двадцать пять рублей 34 копеек</t>
  </si>
  <si>
    <t>Предъявлено населению 30122,73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</si>
  <si>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</si>
  <si>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</si>
  <si>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</si>
  <si>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</si>
  <si>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</si>
  <si>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</si>
  <si>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 xml:space="preserve">Оплачено за размещение оборудования в МОП интернет Ростелеком 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</si>
  <si>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</si>
  <si>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</si>
  <si>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</si>
  <si>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</si>
  <si>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</si>
  <si>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</si>
  <si>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</si>
  <si>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</si>
  <si>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</si>
  <si>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</si>
  <si>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</si>
  <si>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ул.Комсомольская, д.21а</t>
  </si>
  <si>
    <t>Начислено всего 117556,02</t>
  </si>
  <si>
    <t>Непредвиденные работы 8 ч/ч</t>
  </si>
  <si>
    <t>Остаток средств на 01.01.2022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</si>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</sst>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6" fillId="0" borderId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/>
    <xf numFmtId="43" fontId="4" fillId="0" borderId="0" xfId="0" applyNumberFormat="1" applyFont="1"/>
    <xf numFmtId="0" fontId="13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8" fillId="0" borderId="1" xfId="0" applyFont="1" applyBorder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4" xfId="0" applyFont="1" applyBorder="1" applyAlignment="1">
      <alignment wrapText="1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14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2" borderId="1" xfId="0" applyNumberFormat="1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m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в"/>
      <sheetName val="2кв"/>
      <sheetName val="3кв"/>
      <sheetName val="4кв"/>
      <sheetName val="отчет"/>
    </sheetNames>
    <sheetDataSet>
      <sheetData sheetId="0">
        <row r="49">
          <cell r="B49">
            <v>450</v>
          </cell>
        </row>
      </sheetData>
      <sheetData sheetId="1">
        <row r="47">
          <cell r="B47">
            <v>450</v>
          </cell>
        </row>
      </sheetData>
      <sheetData sheetId="2">
        <row r="52">
          <cell r="B52">
            <v>450</v>
          </cell>
        </row>
      </sheetData>
      <sheetData sheetId="3">
        <row r="46">
          <cell r="B46">
            <v>450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BreakPreview" topLeftCell="A28" zoomScaleNormal="100" zoomScaleSheetLayoutView="100" workbookViewId="0">
      <selection activeCell="B26" sqref="B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0" width="9.140625" style="2"/>
    <col min="11" max="11" width="13.42578125" style="2" customWidth="1"/>
    <col min="12" max="16384" width="9.140625" style="2"/>
  </cols>
  <sheetData>
    <row r="1" spans="1:5" ht="15.75" x14ac:dyDescent="0.25">
      <c r="A1" s="67" t="s">
        <v>11</v>
      </c>
      <c r="B1" s="67"/>
      <c r="C1" s="67"/>
      <c r="D1" s="67"/>
      <c r="E1" s="67"/>
    </row>
    <row r="2" spans="1:5" ht="30.75" customHeight="1" x14ac:dyDescent="0.25">
      <c r="A2" s="68" t="s">
        <v>12</v>
      </c>
      <c r="B2" s="69"/>
      <c r="C2" s="69"/>
      <c r="D2" s="69"/>
      <c r="E2" s="69"/>
    </row>
    <row r="3" spans="1:5" x14ac:dyDescent="0.25">
      <c r="A3" s="70" t="s">
        <v>50</v>
      </c>
      <c r="B3" s="70"/>
      <c r="C3" s="70"/>
      <c r="D3" s="70"/>
      <c r="E3" s="70"/>
    </row>
    <row r="4" spans="1:5" s="1" customFormat="1" ht="15.75" x14ac:dyDescent="0.25">
      <c r="A4" s="21" t="s">
        <v>13</v>
      </c>
      <c r="B4" s="4"/>
      <c r="C4" s="4"/>
      <c r="D4" s="73" t="s">
        <v>51</v>
      </c>
      <c r="E4" s="73"/>
    </row>
    <row r="5" spans="1:5" x14ac:dyDescent="0.25">
      <c r="A5" s="27"/>
      <c r="B5" s="4"/>
      <c r="C5" s="4"/>
      <c r="D5" s="4"/>
      <c r="E5" s="4"/>
    </row>
    <row r="6" spans="1:5" x14ac:dyDescent="0.25">
      <c r="A6" s="71" t="s">
        <v>0</v>
      </c>
      <c r="B6" s="71"/>
      <c r="C6" s="71"/>
      <c r="D6" s="71"/>
      <c r="E6" s="71"/>
    </row>
    <row r="7" spans="1:5" x14ac:dyDescent="0.25">
      <c r="A7" s="72" t="s">
        <v>26</v>
      </c>
      <c r="B7" s="72"/>
      <c r="C7" s="72"/>
      <c r="D7" s="72"/>
      <c r="E7" s="72"/>
    </row>
    <row r="8" spans="1:5" x14ac:dyDescent="0.25">
      <c r="A8" s="65" t="s">
        <v>1</v>
      </c>
      <c r="B8" s="65"/>
      <c r="C8" s="65"/>
      <c r="D8" s="65"/>
      <c r="E8" s="65"/>
    </row>
    <row r="9" spans="1:5" x14ac:dyDescent="0.25">
      <c r="A9" s="71" t="s">
        <v>43</v>
      </c>
      <c r="B9" s="71"/>
      <c r="C9" s="71"/>
      <c r="D9" s="71"/>
      <c r="E9" s="71"/>
    </row>
    <row r="10" spans="1:5" ht="23.25" customHeight="1" x14ac:dyDescent="0.25">
      <c r="A10" s="74" t="s">
        <v>14</v>
      </c>
      <c r="B10" s="75"/>
      <c r="C10" s="75"/>
      <c r="D10" s="75"/>
      <c r="E10" s="75"/>
    </row>
    <row r="11" spans="1:5" x14ac:dyDescent="0.25">
      <c r="A11" s="71" t="s">
        <v>27</v>
      </c>
      <c r="B11" s="71"/>
      <c r="C11" s="71"/>
      <c r="D11" s="71"/>
      <c r="E11" s="71"/>
    </row>
    <row r="12" spans="1:5" ht="18" customHeight="1" x14ac:dyDescent="0.25">
      <c r="A12" s="65" t="s">
        <v>15</v>
      </c>
      <c r="B12" s="66"/>
      <c r="C12" s="66"/>
      <c r="D12" s="66"/>
      <c r="E12" s="66"/>
    </row>
    <row r="13" spans="1:5" ht="11.25" customHeight="1" x14ac:dyDescent="0.25">
      <c r="A13" s="71" t="s">
        <v>23</v>
      </c>
      <c r="B13" s="71"/>
      <c r="C13" s="71"/>
      <c r="D13" s="71"/>
      <c r="E13" s="71"/>
    </row>
    <row r="14" spans="1:5" ht="15" customHeight="1" x14ac:dyDescent="0.25">
      <c r="A14" s="65" t="s">
        <v>2</v>
      </c>
      <c r="B14" s="66"/>
      <c r="C14" s="66"/>
      <c r="D14" s="66"/>
      <c r="E14" s="66"/>
    </row>
    <row r="15" spans="1:5" ht="18" customHeight="1" x14ac:dyDescent="0.25">
      <c r="A15" s="71" t="s">
        <v>22</v>
      </c>
      <c r="B15" s="71"/>
      <c r="C15" s="71"/>
      <c r="D15" s="71"/>
      <c r="E15" s="71"/>
    </row>
    <row r="16" spans="1:5" ht="12" customHeight="1" x14ac:dyDescent="0.25">
      <c r="A16" s="65" t="s">
        <v>16</v>
      </c>
      <c r="B16" s="66"/>
      <c r="C16" s="66"/>
      <c r="D16" s="66"/>
      <c r="E16" s="66"/>
    </row>
    <row r="17" spans="1:11" ht="32.25" customHeight="1" x14ac:dyDescent="0.25">
      <c r="A17" s="71" t="s">
        <v>17</v>
      </c>
      <c r="B17" s="71"/>
      <c r="C17" s="71"/>
      <c r="D17" s="71"/>
      <c r="E17" s="71"/>
    </row>
    <row r="18" spans="1:11" ht="63.75" customHeight="1" x14ac:dyDescent="0.25">
      <c r="A18" s="71" t="s">
        <v>28</v>
      </c>
      <c r="B18" s="71"/>
      <c r="C18" s="71"/>
      <c r="D18" s="71"/>
      <c r="E18" s="71"/>
    </row>
    <row r="19" spans="1:11" ht="34.5" customHeight="1" x14ac:dyDescent="0.25">
      <c r="A19" s="77" t="s">
        <v>29</v>
      </c>
      <c r="B19" s="77"/>
      <c r="C19" s="77"/>
      <c r="D19" s="77"/>
      <c r="E19" s="77"/>
    </row>
    <row r="20" spans="1:11" x14ac:dyDescent="0.25">
      <c r="A20" s="77"/>
      <c r="B20" s="77"/>
      <c r="C20" s="77"/>
      <c r="D20" s="77"/>
      <c r="E20" s="77"/>
      <c r="F20" s="2">
        <v>562.20000000000005</v>
      </c>
      <c r="G20" s="2">
        <v>3</v>
      </c>
    </row>
    <row r="21" spans="1:11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1" ht="38.25" x14ac:dyDescent="0.25">
      <c r="A22" s="22" t="s">
        <v>45</v>
      </c>
      <c r="B22" s="9" t="s">
        <v>44</v>
      </c>
      <c r="C22" s="3" t="s">
        <v>4</v>
      </c>
      <c r="D22" s="3">
        <v>11.74</v>
      </c>
      <c r="E22" s="8">
        <f>D22*F20*G20</f>
        <v>19800.684000000001</v>
      </c>
      <c r="K22" s="18"/>
    </row>
    <row r="23" spans="1:11" x14ac:dyDescent="0.25">
      <c r="A23" s="7" t="s">
        <v>40</v>
      </c>
      <c r="B23" s="9" t="s">
        <v>24</v>
      </c>
      <c r="C23" s="3" t="s">
        <v>4</v>
      </c>
      <c r="D23" s="3">
        <v>3.43</v>
      </c>
      <c r="E23" s="8">
        <f>D23*F20*G20</f>
        <v>5785.0380000000005</v>
      </c>
      <c r="K23" s="18"/>
    </row>
    <row r="24" spans="1:11" ht="75" x14ac:dyDescent="0.25">
      <c r="A24" s="7" t="s">
        <v>48</v>
      </c>
      <c r="B24" s="9" t="s">
        <v>46</v>
      </c>
      <c r="C24" s="3" t="s">
        <v>4</v>
      </c>
      <c r="D24" s="3"/>
      <c r="E24" s="8">
        <f>790.76*3</f>
        <v>2372.2799999999997</v>
      </c>
      <c r="K24" s="18"/>
    </row>
    <row r="25" spans="1:11" x14ac:dyDescent="0.25">
      <c r="A25" s="24" t="s">
        <v>31</v>
      </c>
      <c r="B25" s="9" t="s">
        <v>46</v>
      </c>
      <c r="C25" s="25" t="s">
        <v>32</v>
      </c>
      <c r="D25" s="3"/>
      <c r="E25" s="8">
        <v>843.43</v>
      </c>
      <c r="K25" s="18"/>
    </row>
    <row r="26" spans="1:11" ht="30" x14ac:dyDescent="0.25">
      <c r="A26" s="29" t="s">
        <v>53</v>
      </c>
      <c r="B26" s="9" t="s">
        <v>47</v>
      </c>
      <c r="C26" s="3" t="s">
        <v>49</v>
      </c>
      <c r="D26" s="30">
        <v>8</v>
      </c>
      <c r="E26" s="8">
        <f>D26*206.95</f>
        <v>1655.6</v>
      </c>
      <c r="K26" s="18"/>
    </row>
    <row r="27" spans="1:11" s="14" customFormat="1" x14ac:dyDescent="0.25">
      <c r="A27" s="10" t="s">
        <v>25</v>
      </c>
      <c r="B27" s="11"/>
      <c r="C27" s="12"/>
      <c r="D27" s="23"/>
      <c r="E27" s="13">
        <f>SUM(E22:E26)</f>
        <v>30457.031999999999</v>
      </c>
      <c r="K27" s="18"/>
    </row>
    <row r="29" spans="1:11" ht="31.5" customHeight="1" x14ac:dyDescent="0.25">
      <c r="A29" s="78" t="s">
        <v>52</v>
      </c>
      <c r="B29" s="78"/>
      <c r="C29" s="78"/>
      <c r="D29" s="78"/>
      <c r="E29" s="78"/>
    </row>
    <row r="30" spans="1:11" ht="31.5" customHeight="1" x14ac:dyDescent="0.25">
      <c r="A30" s="71" t="s">
        <v>21</v>
      </c>
      <c r="B30" s="71"/>
      <c r="C30" s="71"/>
      <c r="D30" s="71"/>
      <c r="E30" s="71"/>
    </row>
    <row r="31" spans="1:11" x14ac:dyDescent="0.25">
      <c r="A31" s="71" t="s">
        <v>20</v>
      </c>
      <c r="B31" s="71"/>
      <c r="C31" s="71"/>
      <c r="D31" s="71"/>
      <c r="E31" s="71"/>
    </row>
    <row r="32" spans="1:11" ht="27" customHeight="1" x14ac:dyDescent="0.25">
      <c r="A32" s="71" t="s">
        <v>33</v>
      </c>
      <c r="B32" s="71"/>
      <c r="C32" s="71"/>
      <c r="D32" s="71"/>
      <c r="E32" s="71"/>
    </row>
    <row r="33" spans="1:5" x14ac:dyDescent="0.25">
      <c r="A33" s="71" t="s">
        <v>18</v>
      </c>
      <c r="B33" s="71"/>
      <c r="C33" s="71"/>
      <c r="D33" s="71"/>
      <c r="E33" s="71"/>
    </row>
    <row r="34" spans="1:5" x14ac:dyDescent="0.25">
      <c r="A34" s="76" t="s">
        <v>5</v>
      </c>
      <c r="B34" s="76"/>
      <c r="C34" s="76"/>
      <c r="D34" s="76"/>
      <c r="E34" s="76"/>
    </row>
    <row r="35" spans="1:5" x14ac:dyDescent="0.25">
      <c r="A35" s="71" t="s">
        <v>18</v>
      </c>
      <c r="B35" s="71"/>
      <c r="C35" s="71"/>
      <c r="D35" s="71"/>
      <c r="E35" s="71"/>
    </row>
    <row r="36" spans="1:5" x14ac:dyDescent="0.25">
      <c r="A36" s="79" t="s">
        <v>30</v>
      </c>
      <c r="B36" s="79"/>
      <c r="C36" s="79"/>
      <c r="D36" s="79"/>
      <c r="E36" s="5"/>
    </row>
    <row r="37" spans="1:5" x14ac:dyDescent="0.25">
      <c r="B37" s="80" t="s">
        <v>19</v>
      </c>
      <c r="C37" s="80"/>
      <c r="D37" s="80"/>
      <c r="E37" s="6" t="s">
        <v>6</v>
      </c>
    </row>
    <row r="38" spans="1:5" x14ac:dyDescent="0.25">
      <c r="A38" s="26"/>
      <c r="B38" s="26"/>
      <c r="C38" s="26"/>
      <c r="D38" s="26"/>
      <c r="E38" s="26"/>
    </row>
    <row r="39" spans="1:5" ht="15" customHeight="1" x14ac:dyDescent="0.25">
      <c r="A39" s="82" t="s">
        <v>42</v>
      </c>
      <c r="B39" s="82"/>
      <c r="C39" s="82"/>
      <c r="D39" s="82"/>
      <c r="E39" s="82"/>
    </row>
    <row r="40" spans="1:5" x14ac:dyDescent="0.25">
      <c r="B40" s="81" t="s">
        <v>19</v>
      </c>
      <c r="C40" s="81"/>
      <c r="D40" s="81"/>
      <c r="E40" s="6" t="s">
        <v>6</v>
      </c>
    </row>
    <row r="43" spans="1:5" x14ac:dyDescent="0.25">
      <c r="A43" s="19" t="s">
        <v>38</v>
      </c>
    </row>
    <row r="44" spans="1:5" x14ac:dyDescent="0.25">
      <c r="A44" s="14" t="s">
        <v>34</v>
      </c>
    </row>
    <row r="45" spans="1:5" x14ac:dyDescent="0.25">
      <c r="A45" s="2" t="s">
        <v>41</v>
      </c>
      <c r="B45" s="15">
        <v>4449.01</v>
      </c>
    </row>
    <row r="46" spans="1:5" ht="31.5" x14ac:dyDescent="0.25">
      <c r="A46" s="20" t="s">
        <v>54</v>
      </c>
      <c r="B46" s="16"/>
    </row>
    <row r="47" spans="1:5" x14ac:dyDescent="0.25">
      <c r="A47" s="2" t="s">
        <v>36</v>
      </c>
      <c r="B47" s="16">
        <v>26152.65</v>
      </c>
    </row>
    <row r="48" spans="1:5" x14ac:dyDescent="0.25">
      <c r="A48" s="2" t="s">
        <v>37</v>
      </c>
      <c r="B48" s="16">
        <v>450</v>
      </c>
    </row>
    <row r="49" spans="1:2" ht="30" x14ac:dyDescent="0.25">
      <c r="A49" s="28" t="s">
        <v>39</v>
      </c>
      <c r="B49" s="16">
        <f>E27</f>
        <v>30457.031999999999</v>
      </c>
    </row>
    <row r="50" spans="1:2" x14ac:dyDescent="0.25">
      <c r="A50" s="17" t="s">
        <v>35</v>
      </c>
      <c r="B50" s="15">
        <f>B45+B47+B48-B49</f>
        <v>594.62800000000425</v>
      </c>
    </row>
    <row r="52" spans="1:2" x14ac:dyDescent="0.25">
      <c r="B52" s="18"/>
    </row>
  </sheetData>
  <mergeCells count="30">
    <mergeCell ref="A35:E35"/>
    <mergeCell ref="A36:D36"/>
    <mergeCell ref="B37:D37"/>
    <mergeCell ref="B40:D40"/>
    <mergeCell ref="A39:E39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D4:E4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BreakPreview" topLeftCell="A16" zoomScaleNormal="100" zoomScaleSheetLayoutView="100" workbookViewId="0">
      <selection activeCell="A24" sqref="A2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0" width="9.140625" style="2"/>
    <col min="11" max="11" width="13.42578125" style="2" customWidth="1"/>
    <col min="12" max="16384" width="9.140625" style="2"/>
  </cols>
  <sheetData>
    <row r="1" spans="1:5" ht="15.75" x14ac:dyDescent="0.25">
      <c r="A1" s="67" t="s">
        <v>11</v>
      </c>
      <c r="B1" s="67"/>
      <c r="C1" s="67"/>
      <c r="D1" s="67"/>
      <c r="E1" s="67"/>
    </row>
    <row r="2" spans="1:5" ht="30.75" customHeight="1" x14ac:dyDescent="0.25">
      <c r="A2" s="68" t="s">
        <v>12</v>
      </c>
      <c r="B2" s="69"/>
      <c r="C2" s="69"/>
      <c r="D2" s="69"/>
      <c r="E2" s="69"/>
    </row>
    <row r="3" spans="1:5" x14ac:dyDescent="0.25">
      <c r="A3" s="70" t="s">
        <v>55</v>
      </c>
      <c r="B3" s="70"/>
      <c r="C3" s="70"/>
      <c r="D3" s="70"/>
      <c r="E3" s="70"/>
    </row>
    <row r="4" spans="1:5" s="1" customFormat="1" ht="15.75" x14ac:dyDescent="0.25">
      <c r="A4" s="21" t="s">
        <v>13</v>
      </c>
      <c r="B4" s="4"/>
      <c r="C4" s="4"/>
      <c r="D4" s="73" t="s">
        <v>56</v>
      </c>
      <c r="E4" s="73"/>
    </row>
    <row r="5" spans="1:5" x14ac:dyDescent="0.25">
      <c r="A5" s="32"/>
      <c r="B5" s="4"/>
      <c r="C5" s="4"/>
      <c r="D5" s="4"/>
      <c r="E5" s="4"/>
    </row>
    <row r="6" spans="1:5" x14ac:dyDescent="0.25">
      <c r="A6" s="71" t="s">
        <v>0</v>
      </c>
      <c r="B6" s="71"/>
      <c r="C6" s="71"/>
      <c r="D6" s="71"/>
      <c r="E6" s="71"/>
    </row>
    <row r="7" spans="1:5" x14ac:dyDescent="0.25">
      <c r="A7" s="72" t="s">
        <v>26</v>
      </c>
      <c r="B7" s="72"/>
      <c r="C7" s="72"/>
      <c r="D7" s="72"/>
      <c r="E7" s="72"/>
    </row>
    <row r="8" spans="1:5" x14ac:dyDescent="0.25">
      <c r="A8" s="65" t="s">
        <v>1</v>
      </c>
      <c r="B8" s="65"/>
      <c r="C8" s="65"/>
      <c r="D8" s="65"/>
      <c r="E8" s="65"/>
    </row>
    <row r="9" spans="1:5" x14ac:dyDescent="0.25">
      <c r="A9" s="71" t="s">
        <v>43</v>
      </c>
      <c r="B9" s="71"/>
      <c r="C9" s="71"/>
      <c r="D9" s="71"/>
      <c r="E9" s="71"/>
    </row>
    <row r="10" spans="1:5" ht="23.25" customHeight="1" x14ac:dyDescent="0.25">
      <c r="A10" s="74" t="s">
        <v>14</v>
      </c>
      <c r="B10" s="75"/>
      <c r="C10" s="75"/>
      <c r="D10" s="75"/>
      <c r="E10" s="75"/>
    </row>
    <row r="11" spans="1:5" x14ac:dyDescent="0.25">
      <c r="A11" s="71" t="s">
        <v>27</v>
      </c>
      <c r="B11" s="71"/>
      <c r="C11" s="71"/>
      <c r="D11" s="71"/>
      <c r="E11" s="71"/>
    </row>
    <row r="12" spans="1:5" ht="18" customHeight="1" x14ac:dyDescent="0.25">
      <c r="A12" s="65" t="s">
        <v>15</v>
      </c>
      <c r="B12" s="66"/>
      <c r="C12" s="66"/>
      <c r="D12" s="66"/>
      <c r="E12" s="66"/>
    </row>
    <row r="13" spans="1:5" ht="11.25" customHeight="1" x14ac:dyDescent="0.25">
      <c r="A13" s="71" t="s">
        <v>23</v>
      </c>
      <c r="B13" s="71"/>
      <c r="C13" s="71"/>
      <c r="D13" s="71"/>
      <c r="E13" s="71"/>
    </row>
    <row r="14" spans="1:5" ht="15" customHeight="1" x14ac:dyDescent="0.25">
      <c r="A14" s="65" t="s">
        <v>2</v>
      </c>
      <c r="B14" s="66"/>
      <c r="C14" s="66"/>
      <c r="D14" s="66"/>
      <c r="E14" s="66"/>
    </row>
    <row r="15" spans="1:5" ht="18" customHeight="1" x14ac:dyDescent="0.25">
      <c r="A15" s="71" t="s">
        <v>22</v>
      </c>
      <c r="B15" s="71"/>
      <c r="C15" s="71"/>
      <c r="D15" s="71"/>
      <c r="E15" s="71"/>
    </row>
    <row r="16" spans="1:5" ht="12" customHeight="1" x14ac:dyDescent="0.25">
      <c r="A16" s="65" t="s">
        <v>16</v>
      </c>
      <c r="B16" s="66"/>
      <c r="C16" s="66"/>
      <c r="D16" s="66"/>
      <c r="E16" s="66"/>
    </row>
    <row r="17" spans="1:11" ht="32.25" customHeight="1" x14ac:dyDescent="0.25">
      <c r="A17" s="71" t="s">
        <v>17</v>
      </c>
      <c r="B17" s="71"/>
      <c r="C17" s="71"/>
      <c r="D17" s="71"/>
      <c r="E17" s="71"/>
    </row>
    <row r="18" spans="1:11" ht="63.75" customHeight="1" x14ac:dyDescent="0.25">
      <c r="A18" s="71" t="s">
        <v>28</v>
      </c>
      <c r="B18" s="71"/>
      <c r="C18" s="71"/>
      <c r="D18" s="71"/>
      <c r="E18" s="71"/>
    </row>
    <row r="19" spans="1:11" ht="34.5" customHeight="1" x14ac:dyDescent="0.25">
      <c r="A19" s="77" t="s">
        <v>29</v>
      </c>
      <c r="B19" s="77"/>
      <c r="C19" s="77"/>
      <c r="D19" s="77"/>
      <c r="E19" s="77"/>
    </row>
    <row r="20" spans="1:11" x14ac:dyDescent="0.25">
      <c r="A20" s="77"/>
      <c r="B20" s="77"/>
      <c r="C20" s="77"/>
      <c r="D20" s="77"/>
      <c r="E20" s="77"/>
      <c r="F20" s="2">
        <v>562.20000000000005</v>
      </c>
      <c r="G20" s="2">
        <v>3</v>
      </c>
    </row>
    <row r="21" spans="1:11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1" ht="38.25" x14ac:dyDescent="0.25">
      <c r="A22" s="22" t="s">
        <v>45</v>
      </c>
      <c r="B22" s="9" t="s">
        <v>44</v>
      </c>
      <c r="C22" s="3" t="s">
        <v>4</v>
      </c>
      <c r="D22" s="3">
        <v>11.74</v>
      </c>
      <c r="E22" s="8">
        <f>D22*F20*G20</f>
        <v>19800.684000000001</v>
      </c>
      <c r="K22" s="18"/>
    </row>
    <row r="23" spans="1:11" x14ac:dyDescent="0.25">
      <c r="A23" s="7" t="s">
        <v>40</v>
      </c>
      <c r="B23" s="9" t="s">
        <v>24</v>
      </c>
      <c r="C23" s="3" t="s">
        <v>4</v>
      </c>
      <c r="D23" s="3">
        <v>3.43</v>
      </c>
      <c r="E23" s="8">
        <f>D23*F20*G20</f>
        <v>5785.0380000000005</v>
      </c>
      <c r="K23" s="18"/>
    </row>
    <row r="24" spans="1:11" ht="59.25" customHeight="1" x14ac:dyDescent="0.25">
      <c r="A24" s="7" t="s">
        <v>60</v>
      </c>
      <c r="B24" s="9" t="s">
        <v>57</v>
      </c>
      <c r="C24" s="3" t="s">
        <v>4</v>
      </c>
      <c r="D24" s="3"/>
      <c r="E24" s="8">
        <f>790.76*2</f>
        <v>1581.52</v>
      </c>
      <c r="K24" s="18"/>
    </row>
    <row r="25" spans="1:11" x14ac:dyDescent="0.25">
      <c r="A25" s="24" t="s">
        <v>31</v>
      </c>
      <c r="B25" s="9" t="s">
        <v>57</v>
      </c>
      <c r="C25" s="25" t="s">
        <v>32</v>
      </c>
      <c r="D25" s="3"/>
      <c r="E25" s="8">
        <v>0</v>
      </c>
      <c r="K25" s="18"/>
    </row>
    <row r="26" spans="1:11" x14ac:dyDescent="0.25">
      <c r="A26" s="29"/>
      <c r="B26" s="9"/>
      <c r="C26" s="3"/>
      <c r="D26" s="30"/>
      <c r="E26" s="8"/>
      <c r="K26" s="18"/>
    </row>
    <row r="27" spans="1:11" s="14" customFormat="1" x14ac:dyDescent="0.25">
      <c r="A27" s="10" t="s">
        <v>25</v>
      </c>
      <c r="B27" s="11"/>
      <c r="C27" s="12"/>
      <c r="D27" s="23"/>
      <c r="E27" s="13">
        <f>SUM(E22:E26)</f>
        <v>27167.242000000002</v>
      </c>
      <c r="K27" s="18"/>
    </row>
    <row r="29" spans="1:11" ht="31.5" customHeight="1" x14ac:dyDescent="0.25">
      <c r="A29" s="83" t="s">
        <v>58</v>
      </c>
      <c r="B29" s="83"/>
      <c r="C29" s="83"/>
      <c r="D29" s="83"/>
      <c r="E29" s="83"/>
    </row>
    <row r="30" spans="1:11" ht="31.5" customHeight="1" x14ac:dyDescent="0.25">
      <c r="A30" s="71" t="s">
        <v>21</v>
      </c>
      <c r="B30" s="71"/>
      <c r="C30" s="71"/>
      <c r="D30" s="71"/>
      <c r="E30" s="71"/>
    </row>
    <row r="31" spans="1:11" x14ac:dyDescent="0.25">
      <c r="A31" s="71" t="s">
        <v>20</v>
      </c>
      <c r="B31" s="71"/>
      <c r="C31" s="71"/>
      <c r="D31" s="71"/>
      <c r="E31" s="71"/>
    </row>
    <row r="32" spans="1:11" ht="27" customHeight="1" x14ac:dyDescent="0.25">
      <c r="A32" s="71" t="s">
        <v>33</v>
      </c>
      <c r="B32" s="71"/>
      <c r="C32" s="71"/>
      <c r="D32" s="71"/>
      <c r="E32" s="71"/>
    </row>
    <row r="33" spans="1:5" x14ac:dyDescent="0.25">
      <c r="A33" s="71" t="s">
        <v>18</v>
      </c>
      <c r="B33" s="71"/>
      <c r="C33" s="71"/>
      <c r="D33" s="71"/>
      <c r="E33" s="71"/>
    </row>
    <row r="34" spans="1:5" x14ac:dyDescent="0.25">
      <c r="A34" s="76" t="s">
        <v>5</v>
      </c>
      <c r="B34" s="76"/>
      <c r="C34" s="76"/>
      <c r="D34" s="76"/>
      <c r="E34" s="76"/>
    </row>
    <row r="35" spans="1:5" x14ac:dyDescent="0.25">
      <c r="A35" s="71" t="s">
        <v>18</v>
      </c>
      <c r="B35" s="71"/>
      <c r="C35" s="71"/>
      <c r="D35" s="71"/>
      <c r="E35" s="71"/>
    </row>
    <row r="36" spans="1:5" x14ac:dyDescent="0.25">
      <c r="A36" s="79" t="s">
        <v>30</v>
      </c>
      <c r="B36" s="79"/>
      <c r="C36" s="79"/>
      <c r="D36" s="79"/>
      <c r="E36" s="5"/>
    </row>
    <row r="37" spans="1:5" x14ac:dyDescent="0.25">
      <c r="B37" s="80" t="s">
        <v>19</v>
      </c>
      <c r="C37" s="80"/>
      <c r="D37" s="80"/>
      <c r="E37" s="6" t="s">
        <v>6</v>
      </c>
    </row>
    <row r="38" spans="1:5" x14ac:dyDescent="0.25">
      <c r="A38" s="31"/>
      <c r="B38" s="31"/>
      <c r="C38" s="31"/>
      <c r="D38" s="31"/>
      <c r="E38" s="31"/>
    </row>
    <row r="39" spans="1:5" ht="15" customHeight="1" x14ac:dyDescent="0.25">
      <c r="A39" s="82" t="s">
        <v>42</v>
      </c>
      <c r="B39" s="82"/>
      <c r="C39" s="82"/>
      <c r="D39" s="82"/>
      <c r="E39" s="82"/>
    </row>
    <row r="40" spans="1:5" x14ac:dyDescent="0.25">
      <c r="B40" s="81" t="s">
        <v>19</v>
      </c>
      <c r="C40" s="81"/>
      <c r="D40" s="81"/>
      <c r="E40" s="6" t="s">
        <v>6</v>
      </c>
    </row>
    <row r="43" spans="1:5" x14ac:dyDescent="0.25">
      <c r="A43" s="19" t="s">
        <v>38</v>
      </c>
    </row>
    <row r="44" spans="1:5" x14ac:dyDescent="0.25">
      <c r="A44" s="14" t="s">
        <v>34</v>
      </c>
    </row>
    <row r="45" spans="1:5" x14ac:dyDescent="0.25">
      <c r="A45" s="2" t="s">
        <v>41</v>
      </c>
      <c r="B45" s="15">
        <f>'1кв'!B50</f>
        <v>594.62800000000425</v>
      </c>
    </row>
    <row r="46" spans="1:5" ht="31.5" x14ac:dyDescent="0.25">
      <c r="A46" s="20" t="s">
        <v>59</v>
      </c>
      <c r="B46" s="16"/>
    </row>
    <row r="47" spans="1:5" x14ac:dyDescent="0.25">
      <c r="A47" s="2" t="s">
        <v>36</v>
      </c>
      <c r="B47" s="16">
        <v>31158.38</v>
      </c>
    </row>
    <row r="48" spans="1:5" x14ac:dyDescent="0.25">
      <c r="A48" s="2" t="s">
        <v>37</v>
      </c>
      <c r="B48" s="16">
        <v>450</v>
      </c>
    </row>
    <row r="49" spans="1:2" ht="30" x14ac:dyDescent="0.25">
      <c r="A49" s="33" t="s">
        <v>39</v>
      </c>
      <c r="B49" s="16">
        <f>E27</f>
        <v>27167.242000000002</v>
      </c>
    </row>
    <row r="50" spans="1:2" x14ac:dyDescent="0.25">
      <c r="A50" s="17" t="s">
        <v>35</v>
      </c>
      <c r="B50" s="15">
        <f>B45+B47+B48-B49</f>
        <v>5035.7660000000033</v>
      </c>
    </row>
    <row r="52" spans="1:2" x14ac:dyDescent="0.25">
      <c r="B52" s="18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BreakPreview" topLeftCell="A19" zoomScaleNormal="100" zoomScaleSheetLayoutView="100" workbookViewId="0">
      <selection activeCell="A3" sqref="A3:E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0" width="9.140625" style="2"/>
    <col min="11" max="11" width="13.42578125" style="2" customWidth="1"/>
    <col min="12" max="16384" width="9.140625" style="2"/>
  </cols>
  <sheetData>
    <row r="1" spans="1:5" ht="15.75" x14ac:dyDescent="0.25">
      <c r="A1" s="67" t="s">
        <v>11</v>
      </c>
      <c r="B1" s="67"/>
      <c r="C1" s="67"/>
      <c r="D1" s="67"/>
      <c r="E1" s="67"/>
    </row>
    <row r="2" spans="1:5" ht="30.75" customHeight="1" x14ac:dyDescent="0.25">
      <c r="A2" s="68" t="s">
        <v>12</v>
      </c>
      <c r="B2" s="69"/>
      <c r="C2" s="69"/>
      <c r="D2" s="69"/>
      <c r="E2" s="69"/>
    </row>
    <row r="3" spans="1:5" x14ac:dyDescent="0.25">
      <c r="A3" s="70" t="s">
        <v>61</v>
      </c>
      <c r="B3" s="70"/>
      <c r="C3" s="70"/>
      <c r="D3" s="70"/>
      <c r="E3" s="70"/>
    </row>
    <row r="4" spans="1:5" s="1" customFormat="1" ht="30" x14ac:dyDescent="0.25">
      <c r="A4" s="21" t="s">
        <v>13</v>
      </c>
      <c r="B4" s="4"/>
      <c r="C4" s="4"/>
      <c r="D4" s="4"/>
      <c r="E4" s="36" t="s">
        <v>62</v>
      </c>
    </row>
    <row r="5" spans="1:5" x14ac:dyDescent="0.25">
      <c r="A5" s="35"/>
      <c r="B5" s="4"/>
      <c r="C5" s="4"/>
      <c r="D5" s="4"/>
      <c r="E5" s="4"/>
    </row>
    <row r="6" spans="1:5" x14ac:dyDescent="0.25">
      <c r="A6" s="71" t="s">
        <v>0</v>
      </c>
      <c r="B6" s="71"/>
      <c r="C6" s="71"/>
      <c r="D6" s="71"/>
      <c r="E6" s="71"/>
    </row>
    <row r="7" spans="1:5" x14ac:dyDescent="0.25">
      <c r="A7" s="72" t="s">
        <v>26</v>
      </c>
      <c r="B7" s="72"/>
      <c r="C7" s="72"/>
      <c r="D7" s="72"/>
      <c r="E7" s="72"/>
    </row>
    <row r="8" spans="1:5" x14ac:dyDescent="0.25">
      <c r="A8" s="65" t="s">
        <v>1</v>
      </c>
      <c r="B8" s="65"/>
      <c r="C8" s="65"/>
      <c r="D8" s="65"/>
      <c r="E8" s="65"/>
    </row>
    <row r="9" spans="1:5" x14ac:dyDescent="0.25">
      <c r="A9" s="71" t="s">
        <v>43</v>
      </c>
      <c r="B9" s="71"/>
      <c r="C9" s="71"/>
      <c r="D9" s="71"/>
      <c r="E9" s="71"/>
    </row>
    <row r="10" spans="1:5" ht="23.25" customHeight="1" x14ac:dyDescent="0.25">
      <c r="A10" s="74" t="s">
        <v>14</v>
      </c>
      <c r="B10" s="75"/>
      <c r="C10" s="75"/>
      <c r="D10" s="75"/>
      <c r="E10" s="75"/>
    </row>
    <row r="11" spans="1:5" x14ac:dyDescent="0.25">
      <c r="A11" s="71" t="s">
        <v>27</v>
      </c>
      <c r="B11" s="71"/>
      <c r="C11" s="71"/>
      <c r="D11" s="71"/>
      <c r="E11" s="71"/>
    </row>
    <row r="12" spans="1:5" ht="18" customHeight="1" x14ac:dyDescent="0.25">
      <c r="A12" s="65" t="s">
        <v>15</v>
      </c>
      <c r="B12" s="66"/>
      <c r="C12" s="66"/>
      <c r="D12" s="66"/>
      <c r="E12" s="66"/>
    </row>
    <row r="13" spans="1:5" ht="11.25" customHeight="1" x14ac:dyDescent="0.25">
      <c r="A13" s="71" t="s">
        <v>23</v>
      </c>
      <c r="B13" s="71"/>
      <c r="C13" s="71"/>
      <c r="D13" s="71"/>
      <c r="E13" s="71"/>
    </row>
    <row r="14" spans="1:5" ht="15" customHeight="1" x14ac:dyDescent="0.25">
      <c r="A14" s="65" t="s">
        <v>2</v>
      </c>
      <c r="B14" s="66"/>
      <c r="C14" s="66"/>
      <c r="D14" s="66"/>
      <c r="E14" s="66"/>
    </row>
    <row r="15" spans="1:5" ht="18" customHeight="1" x14ac:dyDescent="0.25">
      <c r="A15" s="71" t="s">
        <v>22</v>
      </c>
      <c r="B15" s="71"/>
      <c r="C15" s="71"/>
      <c r="D15" s="71"/>
      <c r="E15" s="71"/>
    </row>
    <row r="16" spans="1:5" ht="12" customHeight="1" x14ac:dyDescent="0.25">
      <c r="A16" s="65" t="s">
        <v>16</v>
      </c>
      <c r="B16" s="66"/>
      <c r="C16" s="66"/>
      <c r="D16" s="66"/>
      <c r="E16" s="66"/>
    </row>
    <row r="17" spans="1:11" ht="32.25" customHeight="1" x14ac:dyDescent="0.25">
      <c r="A17" s="71" t="s">
        <v>17</v>
      </c>
      <c r="B17" s="71"/>
      <c r="C17" s="71"/>
      <c r="D17" s="71"/>
      <c r="E17" s="71"/>
    </row>
    <row r="18" spans="1:11" ht="63.75" customHeight="1" x14ac:dyDescent="0.25">
      <c r="A18" s="71" t="s">
        <v>28</v>
      </c>
      <c r="B18" s="71"/>
      <c r="C18" s="71"/>
      <c r="D18" s="71"/>
      <c r="E18" s="71"/>
    </row>
    <row r="19" spans="1:11" ht="34.5" customHeight="1" x14ac:dyDescent="0.25">
      <c r="A19" s="77" t="s">
        <v>29</v>
      </c>
      <c r="B19" s="77"/>
      <c r="C19" s="77"/>
      <c r="D19" s="77"/>
      <c r="E19" s="77"/>
    </row>
    <row r="20" spans="1:11" x14ac:dyDescent="0.25">
      <c r="A20" s="77"/>
      <c r="B20" s="77"/>
      <c r="C20" s="77"/>
      <c r="D20" s="77"/>
      <c r="E20" s="77"/>
      <c r="F20" s="2">
        <v>562.20000000000005</v>
      </c>
      <c r="G20" s="2">
        <v>3</v>
      </c>
    </row>
    <row r="21" spans="1:11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1" ht="38.25" x14ac:dyDescent="0.25">
      <c r="A22" s="22" t="s">
        <v>45</v>
      </c>
      <c r="B22" s="9" t="s">
        <v>44</v>
      </c>
      <c r="C22" s="3" t="s">
        <v>4</v>
      </c>
      <c r="D22" s="3">
        <v>12.44</v>
      </c>
      <c r="E22" s="8">
        <f>D22*F20*G20</f>
        <v>20981.304</v>
      </c>
      <c r="K22" s="18"/>
    </row>
    <row r="23" spans="1:11" x14ac:dyDescent="0.25">
      <c r="A23" s="7" t="s">
        <v>40</v>
      </c>
      <c r="B23" s="9" t="s">
        <v>24</v>
      </c>
      <c r="C23" s="3" t="s">
        <v>4</v>
      </c>
      <c r="D23" s="3">
        <v>3.6</v>
      </c>
      <c r="E23" s="8">
        <f>D23*F20*G20</f>
        <v>6071.7600000000011</v>
      </c>
      <c r="K23" s="18"/>
    </row>
    <row r="24" spans="1:11" ht="59.25" customHeight="1" x14ac:dyDescent="0.25">
      <c r="A24" s="7" t="s">
        <v>63</v>
      </c>
      <c r="B24" s="9" t="s">
        <v>64</v>
      </c>
      <c r="C24" s="3" t="s">
        <v>4</v>
      </c>
      <c r="D24" s="3"/>
      <c r="E24" s="8">
        <f>790.76*3</f>
        <v>2372.2799999999997</v>
      </c>
      <c r="K24" s="18"/>
    </row>
    <row r="25" spans="1:11" x14ac:dyDescent="0.25">
      <c r="A25" s="24" t="s">
        <v>31</v>
      </c>
      <c r="B25" s="9" t="s">
        <v>64</v>
      </c>
      <c r="C25" s="25" t="s">
        <v>32</v>
      </c>
      <c r="D25" s="3"/>
      <c r="E25" s="8">
        <v>0</v>
      </c>
      <c r="K25" s="18"/>
    </row>
    <row r="26" spans="1:11" x14ac:dyDescent="0.25">
      <c r="A26" s="29"/>
      <c r="B26" s="9"/>
      <c r="C26" s="3"/>
      <c r="D26" s="30"/>
      <c r="E26" s="8"/>
      <c r="K26" s="18"/>
    </row>
    <row r="27" spans="1:11" s="14" customFormat="1" x14ac:dyDescent="0.25">
      <c r="A27" s="10" t="s">
        <v>25</v>
      </c>
      <c r="B27" s="11"/>
      <c r="C27" s="12"/>
      <c r="D27" s="23"/>
      <c r="E27" s="13">
        <f>SUM(E22:E26)</f>
        <v>29425.344000000001</v>
      </c>
      <c r="K27" s="18"/>
    </row>
    <row r="29" spans="1:11" ht="31.5" customHeight="1" x14ac:dyDescent="0.25">
      <c r="A29" s="83" t="s">
        <v>66</v>
      </c>
      <c r="B29" s="83"/>
      <c r="C29" s="83"/>
      <c r="D29" s="83"/>
      <c r="E29" s="83"/>
    </row>
    <row r="30" spans="1:11" ht="31.5" customHeight="1" x14ac:dyDescent="0.25">
      <c r="A30" s="71" t="s">
        <v>21</v>
      </c>
      <c r="B30" s="71"/>
      <c r="C30" s="71"/>
      <c r="D30" s="71"/>
      <c r="E30" s="71"/>
    </row>
    <row r="31" spans="1:11" x14ac:dyDescent="0.25">
      <c r="A31" s="71" t="s">
        <v>20</v>
      </c>
      <c r="B31" s="71"/>
      <c r="C31" s="71"/>
      <c r="D31" s="71"/>
      <c r="E31" s="71"/>
    </row>
    <row r="32" spans="1:11" ht="27" customHeight="1" x14ac:dyDescent="0.25">
      <c r="A32" s="71" t="s">
        <v>33</v>
      </c>
      <c r="B32" s="71"/>
      <c r="C32" s="71"/>
      <c r="D32" s="71"/>
      <c r="E32" s="71"/>
    </row>
    <row r="33" spans="1:5" x14ac:dyDescent="0.25">
      <c r="A33" s="71" t="s">
        <v>18</v>
      </c>
      <c r="B33" s="71"/>
      <c r="C33" s="71"/>
      <c r="D33" s="71"/>
      <c r="E33" s="71"/>
    </row>
    <row r="34" spans="1:5" x14ac:dyDescent="0.25">
      <c r="A34" s="76" t="s">
        <v>5</v>
      </c>
      <c r="B34" s="76"/>
      <c r="C34" s="76"/>
      <c r="D34" s="76"/>
      <c r="E34" s="76"/>
    </row>
    <row r="35" spans="1:5" x14ac:dyDescent="0.25">
      <c r="A35" s="71" t="s">
        <v>18</v>
      </c>
      <c r="B35" s="71"/>
      <c r="C35" s="71"/>
      <c r="D35" s="71"/>
      <c r="E35" s="71"/>
    </row>
    <row r="36" spans="1:5" x14ac:dyDescent="0.25">
      <c r="A36" s="79" t="s">
        <v>30</v>
      </c>
      <c r="B36" s="79"/>
      <c r="C36" s="79"/>
      <c r="D36" s="79"/>
      <c r="E36" s="5"/>
    </row>
    <row r="37" spans="1:5" x14ac:dyDescent="0.25">
      <c r="B37" s="80" t="s">
        <v>19</v>
      </c>
      <c r="C37" s="80"/>
      <c r="D37" s="80"/>
      <c r="E37" s="6" t="s">
        <v>6</v>
      </c>
    </row>
    <row r="38" spans="1:5" x14ac:dyDescent="0.25">
      <c r="A38" s="34"/>
      <c r="B38" s="34"/>
      <c r="C38" s="34"/>
      <c r="D38" s="34"/>
      <c r="E38" s="34"/>
    </row>
    <row r="39" spans="1:5" ht="15" customHeight="1" x14ac:dyDescent="0.25">
      <c r="A39" s="82" t="s">
        <v>42</v>
      </c>
      <c r="B39" s="82"/>
      <c r="C39" s="82"/>
      <c r="D39" s="82"/>
      <c r="E39" s="82"/>
    </row>
    <row r="40" spans="1:5" x14ac:dyDescent="0.25">
      <c r="B40" s="81" t="s">
        <v>19</v>
      </c>
      <c r="C40" s="81"/>
      <c r="D40" s="81"/>
      <c r="E40" s="6" t="s">
        <v>6</v>
      </c>
    </row>
    <row r="43" spans="1:5" x14ac:dyDescent="0.25">
      <c r="A43" s="19" t="s">
        <v>38</v>
      </c>
    </row>
    <row r="44" spans="1:5" x14ac:dyDescent="0.25">
      <c r="A44" s="14" t="s">
        <v>34</v>
      </c>
    </row>
    <row r="45" spans="1:5" x14ac:dyDescent="0.25">
      <c r="A45" s="2" t="s">
        <v>41</v>
      </c>
      <c r="B45" s="15">
        <f>'2кв'!B50</f>
        <v>5035.7660000000033</v>
      </c>
    </row>
    <row r="46" spans="1:5" ht="31.5" x14ac:dyDescent="0.25">
      <c r="A46" s="20" t="s">
        <v>65</v>
      </c>
      <c r="B46" s="16"/>
    </row>
    <row r="47" spans="1:5" x14ac:dyDescent="0.25">
      <c r="A47" s="2" t="s">
        <v>36</v>
      </c>
      <c r="B47" s="16">
        <v>29358.42</v>
      </c>
    </row>
    <row r="48" spans="1:5" x14ac:dyDescent="0.25">
      <c r="A48" s="2" t="s">
        <v>37</v>
      </c>
      <c r="B48" s="16">
        <v>450</v>
      </c>
    </row>
    <row r="49" spans="1:2" ht="30" x14ac:dyDescent="0.25">
      <c r="A49" s="37" t="s">
        <v>39</v>
      </c>
      <c r="B49" s="16">
        <f>E27</f>
        <v>29425.344000000001</v>
      </c>
    </row>
    <row r="50" spans="1:2" x14ac:dyDescent="0.25">
      <c r="A50" s="17" t="s">
        <v>35</v>
      </c>
      <c r="B50" s="15">
        <f>B45+B47+B48-B49</f>
        <v>5418.8420000000006</v>
      </c>
    </row>
    <row r="52" spans="1:2" x14ac:dyDescent="0.25">
      <c r="B52" s="18"/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BreakPreview" topLeftCell="A31" zoomScaleNormal="100" zoomScaleSheetLayoutView="100" workbookViewId="0">
      <selection activeCell="A10" sqref="A10:E1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0" width="9.140625" style="2"/>
    <col min="11" max="11" width="13.42578125" style="2" customWidth="1"/>
    <col min="12" max="16384" width="9.140625" style="2"/>
  </cols>
  <sheetData>
    <row r="1" spans="1:5" ht="15.75" x14ac:dyDescent="0.25">
      <c r="A1" s="67" t="s">
        <v>11</v>
      </c>
      <c r="B1" s="67"/>
      <c r="C1" s="67"/>
      <c r="D1" s="67"/>
      <c r="E1" s="67"/>
    </row>
    <row r="2" spans="1:5" ht="30.75" customHeight="1" x14ac:dyDescent="0.25">
      <c r="A2" s="68" t="s">
        <v>12</v>
      </c>
      <c r="B2" s="69"/>
      <c r="C2" s="69"/>
      <c r="D2" s="69"/>
      <c r="E2" s="69"/>
    </row>
    <row r="3" spans="1:5" x14ac:dyDescent="0.25">
      <c r="A3" s="70" t="s">
        <v>67</v>
      </c>
      <c r="B3" s="70"/>
      <c r="C3" s="70"/>
      <c r="D3" s="70"/>
      <c r="E3" s="70"/>
    </row>
    <row r="4" spans="1:5" s="1" customFormat="1" ht="30" x14ac:dyDescent="0.25">
      <c r="A4" s="21" t="s">
        <v>13</v>
      </c>
      <c r="B4" s="4"/>
      <c r="C4" s="4"/>
      <c r="D4" s="4"/>
      <c r="E4" s="41" t="s">
        <v>68</v>
      </c>
    </row>
    <row r="5" spans="1:5" x14ac:dyDescent="0.25">
      <c r="A5" s="39"/>
      <c r="B5" s="4"/>
      <c r="C5" s="4"/>
      <c r="D5" s="4"/>
      <c r="E5" s="4"/>
    </row>
    <row r="6" spans="1:5" x14ac:dyDescent="0.25">
      <c r="A6" s="71" t="s">
        <v>0</v>
      </c>
      <c r="B6" s="71"/>
      <c r="C6" s="71"/>
      <c r="D6" s="71"/>
      <c r="E6" s="71"/>
    </row>
    <row r="7" spans="1:5" x14ac:dyDescent="0.25">
      <c r="A7" s="72" t="s">
        <v>26</v>
      </c>
      <c r="B7" s="72"/>
      <c r="C7" s="72"/>
      <c r="D7" s="72"/>
      <c r="E7" s="72"/>
    </row>
    <row r="8" spans="1:5" x14ac:dyDescent="0.25">
      <c r="A8" s="65" t="s">
        <v>1</v>
      </c>
      <c r="B8" s="65"/>
      <c r="C8" s="65"/>
      <c r="D8" s="65"/>
      <c r="E8" s="65"/>
    </row>
    <row r="9" spans="1:5" x14ac:dyDescent="0.25">
      <c r="A9" s="71" t="s">
        <v>43</v>
      </c>
      <c r="B9" s="71"/>
      <c r="C9" s="71"/>
      <c r="D9" s="71"/>
      <c r="E9" s="71"/>
    </row>
    <row r="10" spans="1:5" ht="23.25" customHeight="1" x14ac:dyDescent="0.25">
      <c r="A10" s="74" t="s">
        <v>14</v>
      </c>
      <c r="B10" s="75"/>
      <c r="C10" s="75"/>
      <c r="D10" s="75"/>
      <c r="E10" s="75"/>
    </row>
    <row r="11" spans="1:5" x14ac:dyDescent="0.25">
      <c r="A11" s="71" t="s">
        <v>27</v>
      </c>
      <c r="B11" s="71"/>
      <c r="C11" s="71"/>
      <c r="D11" s="71"/>
      <c r="E11" s="71"/>
    </row>
    <row r="12" spans="1:5" ht="18" customHeight="1" x14ac:dyDescent="0.25">
      <c r="A12" s="65" t="s">
        <v>15</v>
      </c>
      <c r="B12" s="66"/>
      <c r="C12" s="66"/>
      <c r="D12" s="66"/>
      <c r="E12" s="66"/>
    </row>
    <row r="13" spans="1:5" ht="11.25" customHeight="1" x14ac:dyDescent="0.25">
      <c r="A13" s="71" t="s">
        <v>23</v>
      </c>
      <c r="B13" s="71"/>
      <c r="C13" s="71"/>
      <c r="D13" s="71"/>
      <c r="E13" s="71"/>
    </row>
    <row r="14" spans="1:5" ht="15" customHeight="1" x14ac:dyDescent="0.25">
      <c r="A14" s="65" t="s">
        <v>2</v>
      </c>
      <c r="B14" s="66"/>
      <c r="C14" s="66"/>
      <c r="D14" s="66"/>
      <c r="E14" s="66"/>
    </row>
    <row r="15" spans="1:5" ht="18" customHeight="1" x14ac:dyDescent="0.25">
      <c r="A15" s="71" t="s">
        <v>22</v>
      </c>
      <c r="B15" s="71"/>
      <c r="C15" s="71"/>
      <c r="D15" s="71"/>
      <c r="E15" s="71"/>
    </row>
    <row r="16" spans="1:5" ht="12" customHeight="1" x14ac:dyDescent="0.25">
      <c r="A16" s="65" t="s">
        <v>16</v>
      </c>
      <c r="B16" s="66"/>
      <c r="C16" s="66"/>
      <c r="D16" s="66"/>
      <c r="E16" s="66"/>
    </row>
    <row r="17" spans="1:11" ht="32.25" customHeight="1" x14ac:dyDescent="0.25">
      <c r="A17" s="71" t="s">
        <v>17</v>
      </c>
      <c r="B17" s="71"/>
      <c r="C17" s="71"/>
      <c r="D17" s="71"/>
      <c r="E17" s="71"/>
    </row>
    <row r="18" spans="1:11" ht="63.75" customHeight="1" x14ac:dyDescent="0.25">
      <c r="A18" s="71" t="s">
        <v>28</v>
      </c>
      <c r="B18" s="71"/>
      <c r="C18" s="71"/>
      <c r="D18" s="71"/>
      <c r="E18" s="71"/>
    </row>
    <row r="19" spans="1:11" ht="34.5" customHeight="1" x14ac:dyDescent="0.25">
      <c r="A19" s="77" t="s">
        <v>29</v>
      </c>
      <c r="B19" s="77"/>
      <c r="C19" s="77"/>
      <c r="D19" s="77"/>
      <c r="E19" s="77"/>
    </row>
    <row r="20" spans="1:11" x14ac:dyDescent="0.25">
      <c r="A20" s="77"/>
      <c r="B20" s="77"/>
      <c r="C20" s="77"/>
      <c r="D20" s="77"/>
      <c r="E20" s="77"/>
      <c r="F20" s="2">
        <v>562.20000000000005</v>
      </c>
      <c r="G20" s="2">
        <v>3</v>
      </c>
    </row>
    <row r="21" spans="1:11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1" ht="38.25" x14ac:dyDescent="0.25">
      <c r="A22" s="22" t="s">
        <v>45</v>
      </c>
      <c r="B22" s="9" t="s">
        <v>44</v>
      </c>
      <c r="C22" s="3" t="s">
        <v>4</v>
      </c>
      <c r="D22" s="3">
        <v>12.44</v>
      </c>
      <c r="E22" s="8">
        <f>D22*F20*G20</f>
        <v>20981.304</v>
      </c>
      <c r="K22" s="18"/>
    </row>
    <row r="23" spans="1:11" x14ac:dyDescent="0.25">
      <c r="A23" s="7" t="s">
        <v>40</v>
      </c>
      <c r="B23" s="9" t="s">
        <v>24</v>
      </c>
      <c r="C23" s="3" t="s">
        <v>4</v>
      </c>
      <c r="D23" s="3">
        <v>3.6</v>
      </c>
      <c r="E23" s="8">
        <f>D23*F20*G20</f>
        <v>6071.7600000000011</v>
      </c>
      <c r="K23" s="18"/>
    </row>
    <row r="24" spans="1:11" ht="59.25" customHeight="1" x14ac:dyDescent="0.25">
      <c r="A24" s="7" t="s">
        <v>63</v>
      </c>
      <c r="B24" s="9" t="s">
        <v>69</v>
      </c>
      <c r="C24" s="3" t="s">
        <v>4</v>
      </c>
      <c r="D24" s="3"/>
      <c r="E24" s="8">
        <f>790.76*3</f>
        <v>2372.2799999999997</v>
      </c>
      <c r="K24" s="18"/>
    </row>
    <row r="25" spans="1:11" x14ac:dyDescent="0.25">
      <c r="A25" s="24" t="s">
        <v>31</v>
      </c>
      <c r="B25" s="9" t="s">
        <v>69</v>
      </c>
      <c r="C25" s="25" t="s">
        <v>32</v>
      </c>
      <c r="D25" s="3"/>
      <c r="E25" s="8">
        <v>0</v>
      </c>
      <c r="K25" s="18"/>
    </row>
    <row r="26" spans="1:11" x14ac:dyDescent="0.25">
      <c r="A26" s="29"/>
      <c r="B26" s="9"/>
      <c r="C26" s="3"/>
      <c r="D26" s="30"/>
      <c r="E26" s="8"/>
      <c r="K26" s="18"/>
    </row>
    <row r="27" spans="1:11" s="14" customFormat="1" x14ac:dyDescent="0.25">
      <c r="A27" s="10" t="s">
        <v>25</v>
      </c>
      <c r="B27" s="11"/>
      <c r="C27" s="12"/>
      <c r="D27" s="23"/>
      <c r="E27" s="13">
        <f>SUM(E22:E26)</f>
        <v>29425.344000000001</v>
      </c>
      <c r="K27" s="18"/>
    </row>
    <row r="29" spans="1:11" ht="31.5" customHeight="1" x14ac:dyDescent="0.25">
      <c r="A29" s="83" t="s">
        <v>70</v>
      </c>
      <c r="B29" s="83"/>
      <c r="C29" s="83"/>
      <c r="D29" s="83"/>
      <c r="E29" s="83"/>
    </row>
    <row r="30" spans="1:11" ht="31.5" customHeight="1" x14ac:dyDescent="0.25">
      <c r="A30" s="71" t="s">
        <v>21</v>
      </c>
      <c r="B30" s="71"/>
      <c r="C30" s="71"/>
      <c r="D30" s="71"/>
      <c r="E30" s="71"/>
    </row>
    <row r="31" spans="1:11" x14ac:dyDescent="0.25">
      <c r="A31" s="71" t="s">
        <v>20</v>
      </c>
      <c r="B31" s="71"/>
      <c r="C31" s="71"/>
      <c r="D31" s="71"/>
      <c r="E31" s="71"/>
    </row>
    <row r="32" spans="1:11" ht="27" customHeight="1" x14ac:dyDescent="0.25">
      <c r="A32" s="71" t="s">
        <v>33</v>
      </c>
      <c r="B32" s="71"/>
      <c r="C32" s="71"/>
      <c r="D32" s="71"/>
      <c r="E32" s="71"/>
    </row>
    <row r="33" spans="1:5" x14ac:dyDescent="0.25">
      <c r="A33" s="71" t="s">
        <v>18</v>
      </c>
      <c r="B33" s="71"/>
      <c r="C33" s="71"/>
      <c r="D33" s="71"/>
      <c r="E33" s="71"/>
    </row>
    <row r="34" spans="1:5" x14ac:dyDescent="0.25">
      <c r="A34" s="76" t="s">
        <v>5</v>
      </c>
      <c r="B34" s="76"/>
      <c r="C34" s="76"/>
      <c r="D34" s="76"/>
      <c r="E34" s="76"/>
    </row>
    <row r="35" spans="1:5" x14ac:dyDescent="0.25">
      <c r="A35" s="71" t="s">
        <v>18</v>
      </c>
      <c r="B35" s="71"/>
      <c r="C35" s="71"/>
      <c r="D35" s="71"/>
      <c r="E35" s="71"/>
    </row>
    <row r="36" spans="1:5" x14ac:dyDescent="0.25">
      <c r="A36" s="79" t="s">
        <v>30</v>
      </c>
      <c r="B36" s="79"/>
      <c r="C36" s="79"/>
      <c r="D36" s="79"/>
      <c r="E36" s="5"/>
    </row>
    <row r="37" spans="1:5" x14ac:dyDescent="0.25">
      <c r="B37" s="80" t="s">
        <v>19</v>
      </c>
      <c r="C37" s="80"/>
      <c r="D37" s="80"/>
      <c r="E37" s="6" t="s">
        <v>6</v>
      </c>
    </row>
    <row r="38" spans="1:5" x14ac:dyDescent="0.25">
      <c r="A38" s="38"/>
      <c r="B38" s="38"/>
      <c r="C38" s="38"/>
      <c r="D38" s="38"/>
      <c r="E38" s="38"/>
    </row>
    <row r="39" spans="1:5" ht="15" customHeight="1" x14ac:dyDescent="0.25">
      <c r="A39" s="82" t="s">
        <v>42</v>
      </c>
      <c r="B39" s="82"/>
      <c r="C39" s="82"/>
      <c r="D39" s="82"/>
      <c r="E39" s="82"/>
    </row>
    <row r="40" spans="1:5" x14ac:dyDescent="0.25">
      <c r="B40" s="81" t="s">
        <v>19</v>
      </c>
      <c r="C40" s="81"/>
      <c r="D40" s="81"/>
      <c r="E40" s="6" t="s">
        <v>6</v>
      </c>
    </row>
    <row r="43" spans="1:5" x14ac:dyDescent="0.25">
      <c r="A43" s="19" t="s">
        <v>38</v>
      </c>
    </row>
    <row r="44" spans="1:5" x14ac:dyDescent="0.25">
      <c r="A44" s="14" t="s">
        <v>34</v>
      </c>
    </row>
    <row r="45" spans="1:5" x14ac:dyDescent="0.25">
      <c r="A45" s="2" t="s">
        <v>41</v>
      </c>
      <c r="B45" s="15">
        <f>'3кв'!B50</f>
        <v>5418.8420000000006</v>
      </c>
    </row>
    <row r="46" spans="1:5" ht="31.5" x14ac:dyDescent="0.25">
      <c r="A46" s="20" t="s">
        <v>71</v>
      </c>
      <c r="B46" s="16"/>
    </row>
    <row r="47" spans="1:5" x14ac:dyDescent="0.25">
      <c r="A47" s="2" t="s">
        <v>36</v>
      </c>
      <c r="B47" s="16">
        <f>31249.5-33.77</f>
        <v>31215.73</v>
      </c>
    </row>
    <row r="48" spans="1:5" x14ac:dyDescent="0.25">
      <c r="A48" s="2" t="s">
        <v>37</v>
      </c>
      <c r="B48" s="16">
        <v>450</v>
      </c>
    </row>
    <row r="49" spans="1:2" ht="30" x14ac:dyDescent="0.25">
      <c r="A49" s="40" t="s">
        <v>39</v>
      </c>
      <c r="B49" s="16">
        <f>E27</f>
        <v>29425.344000000001</v>
      </c>
    </row>
    <row r="50" spans="1:2" x14ac:dyDescent="0.25">
      <c r="A50" s="17" t="s">
        <v>35</v>
      </c>
      <c r="B50" s="15">
        <f>B45+B47+B48-B49</f>
        <v>7659.2279999999992</v>
      </c>
    </row>
    <row r="52" spans="1:2" x14ac:dyDescent="0.25">
      <c r="B52" s="18"/>
    </row>
  </sheetData>
  <mergeCells count="29">
    <mergeCell ref="A35:E35"/>
    <mergeCell ref="A36:D36"/>
    <mergeCell ref="B37:D37"/>
    <mergeCell ref="A39:E39"/>
    <mergeCell ref="B40:D40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16" zoomScaleNormal="100" zoomScaleSheetLayoutView="100" workbookViewId="0">
      <selection activeCell="B29" sqref="B29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5" t="s">
        <v>72</v>
      </c>
      <c r="B1" s="85"/>
      <c r="C1" s="85"/>
      <c r="D1" s="42"/>
    </row>
    <row r="2" spans="1:5" ht="15.75" x14ac:dyDescent="0.25">
      <c r="A2" s="86" t="s">
        <v>73</v>
      </c>
      <c r="B2" s="86"/>
      <c r="C2" s="86"/>
      <c r="D2" s="43"/>
    </row>
    <row r="3" spans="1:5" ht="15.75" x14ac:dyDescent="0.25">
      <c r="A3" s="86" t="s">
        <v>74</v>
      </c>
      <c r="B3" s="86"/>
      <c r="C3" s="86"/>
      <c r="D3" s="43"/>
    </row>
    <row r="4" spans="1:5" ht="15.75" x14ac:dyDescent="0.25">
      <c r="A4" s="85" t="s">
        <v>90</v>
      </c>
      <c r="B4" s="85"/>
      <c r="C4" s="85"/>
      <c r="D4" s="42"/>
    </row>
    <row r="5" spans="1:5" ht="15.75" x14ac:dyDescent="0.25">
      <c r="A5" s="87"/>
      <c r="B5" s="87"/>
      <c r="C5" s="87"/>
      <c r="D5" s="1"/>
    </row>
    <row r="6" spans="1:5" ht="15.75" x14ac:dyDescent="0.25">
      <c r="A6" s="43"/>
      <c r="B6" s="44" t="s">
        <v>75</v>
      </c>
      <c r="C6" s="45">
        <f>'1кв'!B45</f>
        <v>4449.01</v>
      </c>
      <c r="D6" s="46"/>
    </row>
    <row r="7" spans="1:5" ht="15.75" x14ac:dyDescent="0.25">
      <c r="A7" s="43"/>
      <c r="B7" s="44" t="s">
        <v>91</v>
      </c>
      <c r="C7" s="45"/>
      <c r="D7" s="46"/>
    </row>
    <row r="8" spans="1:5" ht="15.75" x14ac:dyDescent="0.25">
      <c r="A8" s="47" t="s">
        <v>76</v>
      </c>
      <c r="B8" s="48" t="s">
        <v>77</v>
      </c>
      <c r="C8" s="49">
        <f>'1кв'!B47+'2кв'!B47+'3кв'!B47+'4кв'!B47</f>
        <v>117885.18</v>
      </c>
      <c r="D8" s="50"/>
    </row>
    <row r="9" spans="1:5" ht="30" x14ac:dyDescent="0.25">
      <c r="A9" s="47"/>
      <c r="B9" s="51" t="s">
        <v>78</v>
      </c>
      <c r="C9" s="49">
        <f>'[1]1кв'!B49+'[1]2кв'!B47+'[1]3кв'!B52+'[1]4кв'!B46</f>
        <v>1800</v>
      </c>
      <c r="D9" s="50"/>
    </row>
    <row r="10" spans="1:5" ht="15.75" x14ac:dyDescent="0.25">
      <c r="A10" s="52"/>
      <c r="B10" s="48" t="s">
        <v>79</v>
      </c>
      <c r="C10" s="53">
        <f>SUM(C8:C9)</f>
        <v>119685.18</v>
      </c>
      <c r="D10" s="46"/>
    </row>
    <row r="11" spans="1:5" ht="15.75" x14ac:dyDescent="0.25">
      <c r="A11" s="1"/>
      <c r="B11" s="84"/>
      <c r="C11" s="84"/>
      <c r="D11" s="54"/>
    </row>
    <row r="12" spans="1:5" ht="15.75" x14ac:dyDescent="0.25">
      <c r="A12" s="55" t="s">
        <v>80</v>
      </c>
      <c r="B12" s="22" t="s">
        <v>81</v>
      </c>
      <c r="C12" s="56">
        <f>'1кв'!E22+'2кв'!E22+'3кв'!E22+'4кв'!E22</f>
        <v>81563.97600000001</v>
      </c>
      <c r="D12" s="54"/>
    </row>
    <row r="13" spans="1:5" ht="15.75" x14ac:dyDescent="0.25">
      <c r="A13" s="1"/>
      <c r="B13" s="7" t="s">
        <v>40</v>
      </c>
      <c r="C13" s="56">
        <f>'1кв'!E23+'2кв'!E23+'3кв'!E23+'4кв'!E23</f>
        <v>23713.596000000005</v>
      </c>
      <c r="D13" s="54"/>
      <c r="E13" s="57"/>
    </row>
    <row r="14" spans="1:5" ht="30" x14ac:dyDescent="0.25">
      <c r="B14" s="7" t="s">
        <v>63</v>
      </c>
      <c r="C14" s="56">
        <f>'1кв'!E24+'2кв'!E24+'3кв'!E24+'4кв'!E24</f>
        <v>8698.36</v>
      </c>
      <c r="D14" s="54"/>
    </row>
    <row r="15" spans="1:5" ht="15.75" x14ac:dyDescent="0.25">
      <c r="A15" s="55"/>
      <c r="B15" s="58" t="s">
        <v>31</v>
      </c>
      <c r="C15" s="56">
        <f>'1кв'!E25+'2кв'!E25+'3кв'!E25+'4кв'!E25</f>
        <v>843.43</v>
      </c>
      <c r="D15" s="54"/>
    </row>
    <row r="16" spans="1:5" ht="15.75" x14ac:dyDescent="0.25">
      <c r="A16" s="55"/>
      <c r="B16" s="59" t="s">
        <v>92</v>
      </c>
      <c r="C16" s="60">
        <f>8*206.95</f>
        <v>1655.6</v>
      </c>
      <c r="D16" s="54"/>
    </row>
    <row r="17" spans="1:5" ht="15.75" x14ac:dyDescent="0.25">
      <c r="A17" s="55"/>
      <c r="B17" s="61" t="s">
        <v>82</v>
      </c>
      <c r="C17" s="60">
        <v>0</v>
      </c>
      <c r="D17" s="54"/>
    </row>
    <row r="18" spans="1:5" ht="15.75" x14ac:dyDescent="0.25">
      <c r="A18" s="1"/>
      <c r="B18" s="62" t="s">
        <v>83</v>
      </c>
      <c r="C18" s="63">
        <f>SUM(C12:C17)</f>
        <v>116474.96200000001</v>
      </c>
      <c r="D18" s="54"/>
      <c r="E18" s="57"/>
    </row>
    <row r="19" spans="1:5" ht="15.75" x14ac:dyDescent="0.25">
      <c r="A19" s="1"/>
      <c r="B19" s="64" t="s">
        <v>93</v>
      </c>
      <c r="C19" s="63">
        <f>C6+C10-C18</f>
        <v>7659.2279999999737</v>
      </c>
      <c r="D19" s="54"/>
    </row>
    <row r="20" spans="1:5" ht="15.75" x14ac:dyDescent="0.25">
      <c r="A20" s="1"/>
      <c r="B20" s="47"/>
      <c r="C20" s="47"/>
      <c r="D20" s="54"/>
    </row>
    <row r="21" spans="1:5" ht="15.75" x14ac:dyDescent="0.25">
      <c r="A21" s="1"/>
      <c r="B21" s="88" t="s">
        <v>94</v>
      </c>
      <c r="C21" s="88"/>
      <c r="D21" s="54"/>
    </row>
    <row r="22" spans="1:5" ht="15.75" x14ac:dyDescent="0.25">
      <c r="A22" s="1"/>
      <c r="B22" s="88" t="s">
        <v>95</v>
      </c>
      <c r="C22" s="88">
        <v>0</v>
      </c>
      <c r="D22" s="54"/>
    </row>
    <row r="23" spans="1:5" ht="15.75" x14ac:dyDescent="0.25">
      <c r="A23" s="1"/>
      <c r="B23" s="89" t="s">
        <v>96</v>
      </c>
      <c r="C23" s="89">
        <v>-818.31</v>
      </c>
      <c r="D23" s="54"/>
    </row>
    <row r="24" spans="1:5" ht="15.75" x14ac:dyDescent="0.25">
      <c r="A24" s="1"/>
      <c r="B24" s="88" t="s">
        <v>97</v>
      </c>
      <c r="C24" s="88">
        <f>C23-C22</f>
        <v>-818.31</v>
      </c>
      <c r="D24" s="54"/>
    </row>
    <row r="25" spans="1:5" ht="15.75" x14ac:dyDescent="0.25">
      <c r="A25" s="1"/>
      <c r="B25" s="47"/>
      <c r="C25" s="47"/>
      <c r="D25" s="54"/>
    </row>
    <row r="26" spans="1:5" ht="15.75" x14ac:dyDescent="0.25">
      <c r="A26" s="1"/>
      <c r="B26" s="47"/>
      <c r="C26" s="47"/>
      <c r="D26" s="54"/>
    </row>
    <row r="27" spans="1:5" ht="15.75" x14ac:dyDescent="0.25">
      <c r="A27" s="47" t="s">
        <v>84</v>
      </c>
      <c r="C27" s="47"/>
      <c r="D27" s="54"/>
    </row>
    <row r="28" spans="1:5" ht="15.75" x14ac:dyDescent="0.25">
      <c r="A28" s="1"/>
      <c r="B28" s="47"/>
      <c r="C28" s="47"/>
      <c r="D28" s="54"/>
    </row>
    <row r="29" spans="1:5" ht="15.75" x14ac:dyDescent="0.25">
      <c r="A29" s="1"/>
      <c r="B29" s="47"/>
      <c r="C29" s="47"/>
      <c r="D29" s="54"/>
    </row>
    <row r="30" spans="1:5" ht="15.75" x14ac:dyDescent="0.25">
      <c r="A30" s="1" t="s">
        <v>85</v>
      </c>
      <c r="B30" s="47" t="s">
        <v>86</v>
      </c>
      <c r="C30" s="47"/>
      <c r="D30" s="54"/>
    </row>
    <row r="31" spans="1:5" ht="15.75" x14ac:dyDescent="0.25">
      <c r="A31" s="1"/>
      <c r="B31" s="47" t="s">
        <v>87</v>
      </c>
      <c r="C31" s="47"/>
      <c r="D31" s="54"/>
    </row>
    <row r="32" spans="1:5" ht="15.75" x14ac:dyDescent="0.25">
      <c r="A32" s="1"/>
      <c r="B32" s="47" t="s">
        <v>88</v>
      </c>
      <c r="C32" s="47"/>
      <c r="D32" s="54"/>
    </row>
    <row r="33" spans="1:4" ht="15.75" x14ac:dyDescent="0.25">
      <c r="A33" s="1"/>
      <c r="B33" s="47"/>
      <c r="C33" s="47"/>
      <c r="D33" s="54"/>
    </row>
    <row r="34" spans="1:4" ht="15.75" x14ac:dyDescent="0.25">
      <c r="A34" s="1"/>
      <c r="B34" s="47"/>
      <c r="C34" s="47"/>
      <c r="D34" s="54"/>
    </row>
    <row r="35" spans="1:4" ht="15.75" x14ac:dyDescent="0.25">
      <c r="A35" s="1"/>
      <c r="B35" s="47" t="s">
        <v>89</v>
      </c>
      <c r="C35" s="47"/>
      <c r="D35" s="54"/>
    </row>
    <row r="36" spans="1:4" ht="15.75" x14ac:dyDescent="0.25">
      <c r="A36" s="1"/>
      <c r="B36" s="47"/>
      <c r="C36" s="47"/>
      <c r="D36" s="54"/>
    </row>
    <row r="37" spans="1:4" ht="15.75" x14ac:dyDescent="0.25">
      <c r="A37" s="1"/>
      <c r="B37" s="47"/>
      <c r="C37" s="47"/>
      <c r="D37" s="54"/>
    </row>
    <row r="38" spans="1:4" ht="15.75" x14ac:dyDescent="0.25">
      <c r="A38" s="1"/>
      <c r="B38" s="47"/>
      <c r="C38" s="47"/>
      <c r="D38" s="54"/>
    </row>
    <row r="39" spans="1:4" ht="15.75" x14ac:dyDescent="0.25">
      <c r="A39" s="1"/>
      <c r="B39" s="47"/>
      <c r="C39" s="47"/>
      <c r="D39" s="54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2022-03-09T13:37:00Z</dcterms:modified>
</cp:coreProperties>
</file>