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005" yWindow="5055" windowWidth="12045" windowHeight="15345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'1кв'!$A$1:$E$49</definedName>
    <definedName name="_xlnm.Print_Area" localSheetId="1">'2кв'!$A$1:$E$47</definedName>
    <definedName name="_xlnm.Print_Area" localSheetId="2">'3кв'!$A$1:$E$48</definedName>
    <definedName name="_xlnm.Print_Area" localSheetId="3">'4кв'!$A$1:$E$49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1" l="1"/>
  <c r="C15" i="31"/>
  <c r="C19" i="31"/>
  <c r="B19" i="31"/>
  <c r="E27" i="30"/>
  <c r="E24" i="30"/>
  <c r="E26" i="30"/>
  <c r="C18" i="31" l="1"/>
  <c r="C16" i="31" s="1"/>
  <c r="C13" i="31"/>
  <c r="C8" i="31"/>
  <c r="C6" i="31"/>
  <c r="C9" i="31" l="1"/>
  <c r="B45" i="30" l="1"/>
  <c r="E23" i="30"/>
  <c r="C12" i="31" s="1"/>
  <c r="E22" i="30"/>
  <c r="C11" i="31" s="1"/>
  <c r="C21" i="31" l="1"/>
  <c r="C22" i="31" s="1"/>
  <c r="B48" i="30"/>
  <c r="B49" i="30" s="1"/>
  <c r="E23" i="29"/>
  <c r="E22" i="29"/>
  <c r="E23" i="28"/>
  <c r="E22" i="28"/>
  <c r="E26" i="29" l="1"/>
  <c r="B47" i="29" s="1"/>
  <c r="E26" i="28"/>
  <c r="B46" i="28" s="1"/>
  <c r="E23" i="27"/>
  <c r="E22" i="27"/>
  <c r="E26" i="27" s="1"/>
  <c r="B48" i="27" s="1"/>
  <c r="B49" i="27" l="1"/>
  <c r="B43" i="28" s="1"/>
  <c r="B47" i="28" s="1"/>
  <c r="B44" i="29" s="1"/>
  <c r="B48" i="29" s="1"/>
</calcChain>
</file>

<file path=xl/sharedStrings.xml><?xml version="1.0" encoding="utf-8"?>
<sst xmlns="http://schemas.openxmlformats.org/spreadsheetml/2006/main" count="255" uniqueCount="95">
  <si>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</si>
  <si>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</si>
  <si>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</si>
  <si>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</si>
  <si>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</si>
  <si>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</si>
  <si>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</si>
  <si>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</si>
  <si>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</si>
  <si>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</si>
  <si>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</si>
  <si>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</si>
  <si>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</si>
  <si>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</si>
  <si>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</si>
  <si>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</si>
  <si>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</si>
  <si>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</si>
  <si>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</si>
  <si>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</si>
  <si>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</si>
  <si>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</si>
  <si>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</si>
  <si>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</si>
  <si>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51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</si>
  <si>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</si>
  <si>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Итого расходов: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</si>
  <si>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</si>
  <si>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</si>
  <si>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</si>
  <si>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Татаренко Ольги Сергеевны</t>
    </r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</si>
  <si>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</si>
  <si>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</si>
  <si>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</si>
  <si>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№77  от   01.06.2016 г.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</si>
  <si>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№11 от 31.05.2016 г.</t>
    </r>
  </si>
  <si>
    <t>Общая площадь квартир  - 1234,4</t>
  </si>
  <si>
    <t>Расходы по содержанию и тек. Ремонту</t>
  </si>
  <si>
    <t>Заказчик - Собственники МКД, в лице председателя совета МКД Татаренко О.С.</t>
  </si>
  <si>
    <t xml:space="preserve">Общехозяйственные расходы 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</si>
  <si>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</si>
  <si>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</si>
  <si>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</si>
  <si>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</si>
  <si>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</si>
  <si>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</si>
  <si>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Предъявлено населению 111873,78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</si>
  <si>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</si>
  <si>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</si>
  <si>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 восемьдесят восемь  тысяч восемьсот девять рублей 99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</si>
  <si>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</si>
  <si>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</si>
  <si>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</si>
  <si>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</si>
  <si>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</si>
  <si>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</si>
  <si>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апрель</t>
  </si>
  <si>
    <t xml:space="preserve">           2. Всего за период с "01" 04 2025 г. по "30" 06 2025 г. выполнено работ (оказано услуг) на общую сумму сто двадцать четыре тысячи восемьсот сорок два рубля 10 копеек</t>
  </si>
  <si>
    <t>Замена общедомового узла учета системы (смета аварийно)</t>
  </si>
  <si>
    <t xml:space="preserve">           2. Всего за период с "01" 07 2025 г. по "30" 09 2025 г. выполнено работ (оказано услуг) на общую сумму  девяносто четыре тысячи триста двадцать рублей 50 копеек.</t>
  </si>
  <si>
    <t>Предъявлено населению 123427,77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</si>
  <si>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</si>
  <si>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</si>
  <si>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</si>
  <si>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</si>
  <si>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51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</si>
  <si>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</si>
  <si>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</si>
  <si>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</si>
  <si>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</si>
  <si>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</si>
  <si>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</si>
  <si>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</si>
  <si>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</si>
  <si>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</si>
  <si>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</si>
  <si>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</si>
  <si>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</si>
  <si>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</si>
  <si>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</si>
  <si>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</si>
  <si>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</si>
  <si>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</si>
  <si>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Установка доводчиков 3шт и кодового замка  (смета)</t>
  </si>
  <si>
    <t>Замена стояка на ГВС ( кв.3)</t>
  </si>
  <si>
    <t>декабрь</t>
  </si>
  <si>
    <t>ч/час</t>
  </si>
  <si>
    <t xml:space="preserve">           2. Всего за период с "01" 10  2025 г. по "31" 12  2025 г. выполнено работ (оказано услуг) на общую сумму  сто двадцать тысяч четыреста девять рублей 78 копеек.</t>
  </si>
  <si>
    <t>Непредвиденные работы16 ч/ч</t>
  </si>
  <si>
    <t>Начислено всего 470603,1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</si>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</sst>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3" fillId="0" borderId="0"/>
    <xf numFmtId="0" fontId="14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164" fontId="7" fillId="0" borderId="0" xfId="1" applyNumberFormat="1" applyFont="1"/>
    <xf numFmtId="164" fontId="4" fillId="0" borderId="0" xfId="1" applyNumberFormat="1" applyFont="1"/>
    <xf numFmtId="43" fontId="4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43" fontId="4" fillId="0" borderId="0" xfId="1" applyFont="1"/>
    <xf numFmtId="0" fontId="4" fillId="2" borderId="0" xfId="0" applyFont="1" applyFill="1"/>
    <xf numFmtId="0" fontId="5" fillId="0" borderId="0" xfId="0" applyFont="1" applyAlignment="1">
      <alignment horizontal="left" wrapText="1"/>
    </xf>
    <xf numFmtId="39" fontId="4" fillId="2" borderId="0" xfId="1" applyNumberFormat="1" applyFont="1" applyFill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8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3" xfId="0" applyFont="1" applyFill="1" applyBorder="1" applyAlignment="1">
      <alignment wrapText="1"/>
    </xf>
    <xf numFmtId="0" fontId="16" fillId="0" borderId="4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1" zoomScaleSheetLayoutView="100" workbookViewId="0">
      <selection activeCell="I37" sqref="I3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6" width="10.7109375" style="2" bestFit="1" customWidth="1"/>
    <col min="7" max="7" width="9.140625" style="2"/>
    <col min="8" max="8" width="12.42578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47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6"/>
      <c r="E4" s="25" t="s">
        <v>48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59" t="s">
        <v>0</v>
      </c>
      <c r="B6" s="59"/>
      <c r="C6" s="59"/>
      <c r="D6" s="59"/>
      <c r="E6" s="59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59" t="s">
        <v>30</v>
      </c>
      <c r="B9" s="59"/>
      <c r="C9" s="59"/>
      <c r="D9" s="59"/>
      <c r="E9" s="59"/>
    </row>
    <row r="10" spans="1:5" ht="25.9" customHeight="1" x14ac:dyDescent="0.25">
      <c r="A10" s="72" t="s">
        <v>14</v>
      </c>
      <c r="B10" s="73"/>
      <c r="C10" s="73"/>
      <c r="D10" s="73"/>
      <c r="E10" s="73"/>
    </row>
    <row r="11" spans="1:5" x14ac:dyDescent="0.25">
      <c r="A11" s="59" t="s">
        <v>35</v>
      </c>
      <c r="B11" s="59"/>
      <c r="C11" s="59"/>
      <c r="D11" s="59"/>
      <c r="E11" s="59"/>
    </row>
    <row r="12" spans="1:5" x14ac:dyDescent="0.25">
      <c r="A12" s="63" t="s">
        <v>15</v>
      </c>
      <c r="B12" s="64"/>
      <c r="C12" s="64"/>
      <c r="D12" s="64"/>
      <c r="E12" s="64"/>
    </row>
    <row r="13" spans="1:5" x14ac:dyDescent="0.25">
      <c r="A13" s="59" t="s">
        <v>22</v>
      </c>
      <c r="B13" s="59"/>
      <c r="C13" s="59"/>
      <c r="D13" s="59"/>
      <c r="E13" s="59"/>
    </row>
    <row r="14" spans="1:5" ht="11.25" customHeight="1" x14ac:dyDescent="0.25">
      <c r="A14" s="63" t="s">
        <v>2</v>
      </c>
      <c r="B14" s="64"/>
      <c r="C14" s="64"/>
      <c r="D14" s="64"/>
      <c r="E14" s="64"/>
    </row>
    <row r="15" spans="1:5" x14ac:dyDescent="0.25">
      <c r="A15" s="59" t="s">
        <v>44</v>
      </c>
      <c r="B15" s="59"/>
      <c r="C15" s="59"/>
      <c r="D15" s="59"/>
      <c r="E15" s="59"/>
    </row>
    <row r="16" spans="1:5" ht="10.5" customHeight="1" x14ac:dyDescent="0.25">
      <c r="A16" s="63" t="s">
        <v>16</v>
      </c>
      <c r="B16" s="64"/>
      <c r="C16" s="64"/>
      <c r="D16" s="64"/>
      <c r="E16" s="64"/>
    </row>
    <row r="17" spans="1:8" ht="31.5" customHeight="1" x14ac:dyDescent="0.25">
      <c r="A17" s="59" t="s">
        <v>17</v>
      </c>
      <c r="B17" s="59"/>
      <c r="C17" s="59"/>
      <c r="D17" s="59"/>
      <c r="E17" s="59"/>
    </row>
    <row r="18" spans="1:8" ht="61.5" customHeight="1" x14ac:dyDescent="0.25">
      <c r="A18" s="59" t="s">
        <v>34</v>
      </c>
      <c r="B18" s="59"/>
      <c r="C18" s="59"/>
      <c r="D18" s="59"/>
      <c r="E18" s="59"/>
    </row>
    <row r="19" spans="1:8" ht="33.75" customHeight="1" x14ac:dyDescent="0.25">
      <c r="A19" s="65" t="s">
        <v>25</v>
      </c>
      <c r="B19" s="65"/>
      <c r="C19" s="65"/>
      <c r="D19" s="65"/>
      <c r="E19" s="65"/>
    </row>
    <row r="20" spans="1:8" x14ac:dyDescent="0.25">
      <c r="A20" s="65"/>
      <c r="B20" s="65"/>
      <c r="C20" s="65"/>
      <c r="D20" s="65"/>
      <c r="E20" s="65"/>
      <c r="F20" s="2">
        <v>1234.4000000000001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8" t="s">
        <v>41</v>
      </c>
      <c r="C22" s="3" t="s">
        <v>4</v>
      </c>
      <c r="D22" s="3">
        <v>19.29</v>
      </c>
      <c r="E22" s="7">
        <f>D22*F20*G20</f>
        <v>71434.728000000003</v>
      </c>
      <c r="H22" s="17"/>
    </row>
    <row r="23" spans="1:8" x14ac:dyDescent="0.25">
      <c r="A23" s="6" t="s">
        <v>39</v>
      </c>
      <c r="B23" s="8" t="s">
        <v>23</v>
      </c>
      <c r="C23" s="3" t="s">
        <v>4</v>
      </c>
      <c r="D23" s="3">
        <v>4.68</v>
      </c>
      <c r="E23" s="7">
        <f>D23*F20*G20</f>
        <v>17330.976000000002</v>
      </c>
      <c r="H23" s="17"/>
    </row>
    <row r="24" spans="1:8" ht="15.75" x14ac:dyDescent="0.25">
      <c r="A24" s="6" t="s">
        <v>27</v>
      </c>
      <c r="B24" s="8" t="s">
        <v>43</v>
      </c>
      <c r="C24" s="3" t="s">
        <v>28</v>
      </c>
      <c r="D24" s="19"/>
      <c r="E24" s="7">
        <v>44.29</v>
      </c>
      <c r="H24" s="17"/>
    </row>
    <row r="25" spans="1:8" x14ac:dyDescent="0.25">
      <c r="A25" s="6"/>
      <c r="B25" s="8"/>
      <c r="C25" s="3"/>
      <c r="D25" s="3"/>
      <c r="E25" s="7"/>
      <c r="G25" s="17"/>
    </row>
    <row r="26" spans="1:8" s="13" customFormat="1" ht="14.25" x14ac:dyDescent="0.2">
      <c r="A26" s="9" t="s">
        <v>26</v>
      </c>
      <c r="B26" s="10"/>
      <c r="C26" s="11"/>
      <c r="D26" s="11"/>
      <c r="E26" s="12">
        <f>SUM(E22:E25)</f>
        <v>88809.993999999992</v>
      </c>
    </row>
    <row r="28" spans="1:8" ht="28.5" customHeight="1" x14ac:dyDescent="0.25">
      <c r="A28" s="66" t="s">
        <v>49</v>
      </c>
      <c r="B28" s="66"/>
      <c r="C28" s="66"/>
      <c r="D28" s="66"/>
      <c r="E28" s="66"/>
    </row>
    <row r="29" spans="1:8" ht="30" customHeight="1" x14ac:dyDescent="0.25">
      <c r="A29" s="59" t="s">
        <v>21</v>
      </c>
      <c r="B29" s="59"/>
      <c r="C29" s="59"/>
      <c r="D29" s="59"/>
      <c r="E29" s="59"/>
    </row>
    <row r="30" spans="1:8" ht="13.9" customHeight="1" x14ac:dyDescent="0.25">
      <c r="A30" s="59" t="s">
        <v>20</v>
      </c>
      <c r="B30" s="59"/>
      <c r="C30" s="59"/>
      <c r="D30" s="59"/>
      <c r="E30" s="59"/>
    </row>
    <row r="31" spans="1:8" ht="31.5" customHeight="1" x14ac:dyDescent="0.25">
      <c r="A31" s="59" t="s">
        <v>29</v>
      </c>
      <c r="B31" s="59"/>
      <c r="C31" s="59"/>
      <c r="D31" s="59"/>
      <c r="E31" s="59"/>
    </row>
    <row r="32" spans="1:8" x14ac:dyDescent="0.25">
      <c r="A32" s="59" t="s">
        <v>18</v>
      </c>
      <c r="B32" s="59"/>
      <c r="C32" s="59"/>
      <c r="D32" s="59"/>
      <c r="E32" s="59"/>
    </row>
    <row r="33" spans="1:6" x14ac:dyDescent="0.25">
      <c r="A33" s="62" t="s">
        <v>5</v>
      </c>
      <c r="B33" s="62"/>
      <c r="C33" s="62"/>
      <c r="D33" s="62"/>
      <c r="E33" s="62"/>
    </row>
    <row r="34" spans="1:6" x14ac:dyDescent="0.25">
      <c r="A34" s="59" t="s">
        <v>18</v>
      </c>
      <c r="B34" s="59"/>
      <c r="C34" s="59"/>
      <c r="D34" s="59"/>
      <c r="E34" s="59"/>
    </row>
    <row r="35" spans="1:6" ht="13.9" customHeight="1" x14ac:dyDescent="0.25">
      <c r="A35" s="60" t="s">
        <v>45</v>
      </c>
      <c r="B35" s="60"/>
      <c r="C35" s="60"/>
      <c r="D35" s="60"/>
      <c r="E35" s="60"/>
    </row>
    <row r="36" spans="1:6" x14ac:dyDescent="0.25">
      <c r="B36" s="61" t="s">
        <v>19</v>
      </c>
      <c r="C36" s="61"/>
      <c r="D36" s="61"/>
      <c r="E36" s="5" t="s">
        <v>6</v>
      </c>
    </row>
    <row r="37" spans="1:6" x14ac:dyDescent="0.25">
      <c r="A37" s="29"/>
      <c r="B37" s="29"/>
      <c r="C37" s="29"/>
      <c r="D37" s="29"/>
      <c r="E37" s="29"/>
    </row>
    <row r="38" spans="1:6" ht="13.9" customHeight="1" x14ac:dyDescent="0.25">
      <c r="A38" s="60" t="s">
        <v>38</v>
      </c>
      <c r="B38" s="60"/>
      <c r="C38" s="60"/>
      <c r="D38" s="60"/>
      <c r="E38" s="60"/>
    </row>
    <row r="39" spans="1:6" x14ac:dyDescent="0.25">
      <c r="B39" s="61" t="s">
        <v>19</v>
      </c>
      <c r="C39" s="61"/>
      <c r="D39" s="61"/>
      <c r="E39" s="5" t="s">
        <v>6</v>
      </c>
    </row>
    <row r="41" spans="1:6" x14ac:dyDescent="0.25">
      <c r="A41" s="27" t="s">
        <v>36</v>
      </c>
    </row>
    <row r="42" spans="1:6" x14ac:dyDescent="0.25">
      <c r="A42" s="13" t="s">
        <v>31</v>
      </c>
    </row>
    <row r="43" spans="1:6" x14ac:dyDescent="0.25">
      <c r="A43" s="2" t="s">
        <v>40</v>
      </c>
      <c r="B43" s="15">
        <v>-110433.32</v>
      </c>
    </row>
    <row r="44" spans="1:6" x14ac:dyDescent="0.25">
      <c r="A44" s="2" t="s">
        <v>46</v>
      </c>
      <c r="B44" s="16"/>
    </row>
    <row r="45" spans="1:6" x14ac:dyDescent="0.25">
      <c r="A45" s="2" t="s">
        <v>32</v>
      </c>
      <c r="B45" s="16">
        <v>115658.66</v>
      </c>
    </row>
    <row r="46" spans="1:6" x14ac:dyDescent="0.25">
      <c r="B46" s="21"/>
    </row>
    <row r="47" spans="1:6" x14ac:dyDescent="0.25">
      <c r="A47" s="22"/>
      <c r="B47" s="24"/>
    </row>
    <row r="48" spans="1:6" ht="30" x14ac:dyDescent="0.25">
      <c r="A48" s="28" t="s">
        <v>37</v>
      </c>
      <c r="B48" s="16">
        <f>E26</f>
        <v>88809.993999999992</v>
      </c>
      <c r="F48" s="20"/>
    </row>
    <row r="49" spans="1:2" x14ac:dyDescent="0.25">
      <c r="A49" s="14" t="s">
        <v>33</v>
      </c>
      <c r="B49" s="15">
        <f>B43+B45+B46+B47-B48</f>
        <v>-83584.653999999995</v>
      </c>
    </row>
    <row r="51" spans="1:2" x14ac:dyDescent="0.25">
      <c r="B51" s="2">
        <v>-110433.32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1" zoomScaleSheetLayoutView="100" workbookViewId="0">
      <selection activeCell="E25" sqref="E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6" width="10.7109375" style="2" bestFit="1" customWidth="1"/>
    <col min="7" max="7" width="9.140625" style="2"/>
    <col min="8" max="8" width="12.42578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50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6"/>
      <c r="E4" s="25" t="s">
        <v>51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9" t="s">
        <v>0</v>
      </c>
      <c r="B6" s="59"/>
      <c r="C6" s="59"/>
      <c r="D6" s="59"/>
      <c r="E6" s="59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59" t="s">
        <v>30</v>
      </c>
      <c r="B9" s="59"/>
      <c r="C9" s="59"/>
      <c r="D9" s="59"/>
      <c r="E9" s="59"/>
    </row>
    <row r="10" spans="1:5" ht="25.9" customHeight="1" x14ac:dyDescent="0.25">
      <c r="A10" s="72" t="s">
        <v>14</v>
      </c>
      <c r="B10" s="73"/>
      <c r="C10" s="73"/>
      <c r="D10" s="73"/>
      <c r="E10" s="73"/>
    </row>
    <row r="11" spans="1:5" x14ac:dyDescent="0.25">
      <c r="A11" s="59" t="s">
        <v>35</v>
      </c>
      <c r="B11" s="59"/>
      <c r="C11" s="59"/>
      <c r="D11" s="59"/>
      <c r="E11" s="59"/>
    </row>
    <row r="12" spans="1:5" x14ac:dyDescent="0.25">
      <c r="A12" s="63" t="s">
        <v>15</v>
      </c>
      <c r="B12" s="64"/>
      <c r="C12" s="64"/>
      <c r="D12" s="64"/>
      <c r="E12" s="64"/>
    </row>
    <row r="13" spans="1:5" x14ac:dyDescent="0.25">
      <c r="A13" s="59" t="s">
        <v>22</v>
      </c>
      <c r="B13" s="59"/>
      <c r="C13" s="59"/>
      <c r="D13" s="59"/>
      <c r="E13" s="59"/>
    </row>
    <row r="14" spans="1:5" ht="11.25" customHeight="1" x14ac:dyDescent="0.25">
      <c r="A14" s="63" t="s">
        <v>2</v>
      </c>
      <c r="B14" s="64"/>
      <c r="C14" s="64"/>
      <c r="D14" s="64"/>
      <c r="E14" s="64"/>
    </row>
    <row r="15" spans="1:5" x14ac:dyDescent="0.25">
      <c r="A15" s="59" t="s">
        <v>44</v>
      </c>
      <c r="B15" s="59"/>
      <c r="C15" s="59"/>
      <c r="D15" s="59"/>
      <c r="E15" s="59"/>
    </row>
    <row r="16" spans="1:5" ht="10.5" customHeight="1" x14ac:dyDescent="0.25">
      <c r="A16" s="63" t="s">
        <v>16</v>
      </c>
      <c r="B16" s="64"/>
      <c r="C16" s="64"/>
      <c r="D16" s="64"/>
      <c r="E16" s="64"/>
    </row>
    <row r="17" spans="1:8" ht="31.5" customHeight="1" x14ac:dyDescent="0.25">
      <c r="A17" s="59" t="s">
        <v>17</v>
      </c>
      <c r="B17" s="59"/>
      <c r="C17" s="59"/>
      <c r="D17" s="59"/>
      <c r="E17" s="59"/>
    </row>
    <row r="18" spans="1:8" ht="61.5" customHeight="1" x14ac:dyDescent="0.25">
      <c r="A18" s="59" t="s">
        <v>34</v>
      </c>
      <c r="B18" s="59"/>
      <c r="C18" s="59"/>
      <c r="D18" s="59"/>
      <c r="E18" s="59"/>
    </row>
    <row r="19" spans="1:8" ht="33.75" customHeight="1" x14ac:dyDescent="0.25">
      <c r="A19" s="65" t="s">
        <v>25</v>
      </c>
      <c r="B19" s="65"/>
      <c r="C19" s="65"/>
      <c r="D19" s="65"/>
      <c r="E19" s="65"/>
    </row>
    <row r="20" spans="1:8" x14ac:dyDescent="0.25">
      <c r="A20" s="65"/>
      <c r="B20" s="65"/>
      <c r="C20" s="65"/>
      <c r="D20" s="65"/>
      <c r="E20" s="65"/>
      <c r="F20" s="2">
        <v>1234.4000000000001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8" t="s">
        <v>41</v>
      </c>
      <c r="C22" s="3" t="s">
        <v>4</v>
      </c>
      <c r="D22" s="3">
        <v>19.29</v>
      </c>
      <c r="E22" s="7">
        <f>D22*F20*G20</f>
        <v>71434.728000000003</v>
      </c>
      <c r="H22" s="17"/>
    </row>
    <row r="23" spans="1:8" x14ac:dyDescent="0.25">
      <c r="A23" s="6" t="s">
        <v>39</v>
      </c>
      <c r="B23" s="8" t="s">
        <v>23</v>
      </c>
      <c r="C23" s="3" t="s">
        <v>4</v>
      </c>
      <c r="D23" s="3">
        <v>4.68</v>
      </c>
      <c r="E23" s="7">
        <f>D23*F20*G20</f>
        <v>17330.976000000002</v>
      </c>
      <c r="H23" s="17"/>
    </row>
    <row r="24" spans="1:8" ht="15.75" x14ac:dyDescent="0.25">
      <c r="A24" s="6" t="s">
        <v>27</v>
      </c>
      <c r="B24" s="8" t="s">
        <v>52</v>
      </c>
      <c r="C24" s="3" t="s">
        <v>28</v>
      </c>
      <c r="D24" s="19"/>
      <c r="E24" s="7">
        <v>0</v>
      </c>
      <c r="H24" s="17"/>
    </row>
    <row r="25" spans="1:8" ht="30" x14ac:dyDescent="0.25">
      <c r="A25" s="34" t="s">
        <v>58</v>
      </c>
      <c r="B25" s="8" t="s">
        <v>56</v>
      </c>
      <c r="C25" s="3" t="s">
        <v>28</v>
      </c>
      <c r="D25" s="3"/>
      <c r="E25" s="7">
        <v>36076.400000000001</v>
      </c>
      <c r="G25" s="17"/>
    </row>
    <row r="26" spans="1:8" s="13" customFormat="1" ht="14.25" x14ac:dyDescent="0.2">
      <c r="A26" s="9" t="s">
        <v>26</v>
      </c>
      <c r="B26" s="10"/>
      <c r="C26" s="11"/>
      <c r="D26" s="11"/>
      <c r="E26" s="12">
        <f>SUM(E22:E25)</f>
        <v>124842.10399999999</v>
      </c>
    </row>
    <row r="28" spans="1:8" ht="28.5" customHeight="1" x14ac:dyDescent="0.25">
      <c r="A28" s="66" t="s">
        <v>57</v>
      </c>
      <c r="B28" s="66"/>
      <c r="C28" s="66"/>
      <c r="D28" s="66"/>
      <c r="E28" s="66"/>
    </row>
    <row r="29" spans="1:8" ht="30" customHeight="1" x14ac:dyDescent="0.25">
      <c r="A29" s="59" t="s">
        <v>21</v>
      </c>
      <c r="B29" s="59"/>
      <c r="C29" s="59"/>
      <c r="D29" s="59"/>
      <c r="E29" s="59"/>
    </row>
    <row r="30" spans="1:8" ht="13.9" customHeight="1" x14ac:dyDescent="0.25">
      <c r="A30" s="59" t="s">
        <v>20</v>
      </c>
      <c r="B30" s="59"/>
      <c r="C30" s="59"/>
      <c r="D30" s="59"/>
      <c r="E30" s="59"/>
    </row>
    <row r="31" spans="1:8" ht="31.5" customHeight="1" x14ac:dyDescent="0.25">
      <c r="A31" s="59" t="s">
        <v>29</v>
      </c>
      <c r="B31" s="59"/>
      <c r="C31" s="59"/>
      <c r="D31" s="59"/>
      <c r="E31" s="59"/>
    </row>
    <row r="32" spans="1:8" x14ac:dyDescent="0.25">
      <c r="A32" s="59" t="s">
        <v>18</v>
      </c>
      <c r="B32" s="59"/>
      <c r="C32" s="59"/>
      <c r="D32" s="59"/>
      <c r="E32" s="59"/>
    </row>
    <row r="33" spans="1:6" x14ac:dyDescent="0.25">
      <c r="A33" s="62" t="s">
        <v>5</v>
      </c>
      <c r="B33" s="62"/>
      <c r="C33" s="62"/>
      <c r="D33" s="62"/>
      <c r="E33" s="62"/>
    </row>
    <row r="34" spans="1:6" x14ac:dyDescent="0.25">
      <c r="A34" s="59" t="s">
        <v>18</v>
      </c>
      <c r="B34" s="59"/>
      <c r="C34" s="59"/>
      <c r="D34" s="59"/>
      <c r="E34" s="59"/>
    </row>
    <row r="35" spans="1:6" ht="13.9" customHeight="1" x14ac:dyDescent="0.25">
      <c r="A35" s="60" t="s">
        <v>45</v>
      </c>
      <c r="B35" s="60"/>
      <c r="C35" s="60"/>
      <c r="D35" s="60"/>
      <c r="E35" s="60"/>
    </row>
    <row r="36" spans="1:6" x14ac:dyDescent="0.25">
      <c r="B36" s="61" t="s">
        <v>19</v>
      </c>
      <c r="C36" s="61"/>
      <c r="D36" s="61"/>
      <c r="E36" s="5" t="s">
        <v>6</v>
      </c>
    </row>
    <row r="37" spans="1:6" x14ac:dyDescent="0.25">
      <c r="A37" s="31"/>
      <c r="B37" s="31"/>
      <c r="C37" s="31"/>
      <c r="D37" s="31"/>
      <c r="E37" s="31"/>
    </row>
    <row r="38" spans="1:6" ht="13.9" customHeight="1" x14ac:dyDescent="0.25">
      <c r="A38" s="60" t="s">
        <v>38</v>
      </c>
      <c r="B38" s="60"/>
      <c r="C38" s="60"/>
      <c r="D38" s="60"/>
      <c r="E38" s="60"/>
    </row>
    <row r="39" spans="1:6" x14ac:dyDescent="0.25">
      <c r="B39" s="61" t="s">
        <v>19</v>
      </c>
      <c r="C39" s="61"/>
      <c r="D39" s="61"/>
      <c r="E39" s="5" t="s">
        <v>6</v>
      </c>
    </row>
    <row r="41" spans="1:6" x14ac:dyDescent="0.25">
      <c r="A41" s="27" t="s">
        <v>36</v>
      </c>
    </row>
    <row r="42" spans="1:6" x14ac:dyDescent="0.25">
      <c r="A42" s="13" t="s">
        <v>31</v>
      </c>
    </row>
    <row r="43" spans="1:6" x14ac:dyDescent="0.25">
      <c r="A43" s="2" t="s">
        <v>40</v>
      </c>
      <c r="B43" s="15">
        <f>'1кв'!B49</f>
        <v>-83584.653999999995</v>
      </c>
    </row>
    <row r="44" spans="1:6" x14ac:dyDescent="0.25">
      <c r="A44" s="2" t="s">
        <v>46</v>
      </c>
      <c r="B44" s="16"/>
    </row>
    <row r="45" spans="1:6" x14ac:dyDescent="0.25">
      <c r="A45" s="2" t="s">
        <v>32</v>
      </c>
      <c r="B45" s="16">
        <v>108519.75</v>
      </c>
    </row>
    <row r="46" spans="1:6" ht="30" x14ac:dyDescent="0.25">
      <c r="A46" s="33" t="s">
        <v>37</v>
      </c>
      <c r="B46" s="16">
        <f>E26</f>
        <v>124842.10399999999</v>
      </c>
      <c r="F46" s="20"/>
    </row>
    <row r="47" spans="1:6" x14ac:dyDescent="0.25">
      <c r="A47" s="14" t="s">
        <v>33</v>
      </c>
      <c r="B47" s="15">
        <f>B43+B45-B46</f>
        <v>-99907.007999999987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A51" sqref="A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6" width="10.7109375" style="2" bestFit="1" customWidth="1"/>
    <col min="7" max="7" width="9.140625" style="2"/>
    <col min="8" max="8" width="12.42578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53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6"/>
      <c r="E4" s="25" t="s">
        <v>54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59" t="s">
        <v>0</v>
      </c>
      <c r="B6" s="59"/>
      <c r="C6" s="59"/>
      <c r="D6" s="59"/>
      <c r="E6" s="59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59" t="s">
        <v>30</v>
      </c>
      <c r="B9" s="59"/>
      <c r="C9" s="59"/>
      <c r="D9" s="59"/>
      <c r="E9" s="59"/>
    </row>
    <row r="10" spans="1:5" ht="25.9" customHeight="1" x14ac:dyDescent="0.25">
      <c r="A10" s="72" t="s">
        <v>14</v>
      </c>
      <c r="B10" s="73"/>
      <c r="C10" s="73"/>
      <c r="D10" s="73"/>
      <c r="E10" s="73"/>
    </row>
    <row r="11" spans="1:5" x14ac:dyDescent="0.25">
      <c r="A11" s="59" t="s">
        <v>35</v>
      </c>
      <c r="B11" s="59"/>
      <c r="C11" s="59"/>
      <c r="D11" s="59"/>
      <c r="E11" s="59"/>
    </row>
    <row r="12" spans="1:5" x14ac:dyDescent="0.25">
      <c r="A12" s="63" t="s">
        <v>15</v>
      </c>
      <c r="B12" s="64"/>
      <c r="C12" s="64"/>
      <c r="D12" s="64"/>
      <c r="E12" s="64"/>
    </row>
    <row r="13" spans="1:5" x14ac:dyDescent="0.25">
      <c r="A13" s="59" t="s">
        <v>22</v>
      </c>
      <c r="B13" s="59"/>
      <c r="C13" s="59"/>
      <c r="D13" s="59"/>
      <c r="E13" s="59"/>
    </row>
    <row r="14" spans="1:5" ht="11.25" customHeight="1" x14ac:dyDescent="0.25">
      <c r="A14" s="63" t="s">
        <v>2</v>
      </c>
      <c r="B14" s="64"/>
      <c r="C14" s="64"/>
      <c r="D14" s="64"/>
      <c r="E14" s="64"/>
    </row>
    <row r="15" spans="1:5" x14ac:dyDescent="0.25">
      <c r="A15" s="59" t="s">
        <v>44</v>
      </c>
      <c r="B15" s="59"/>
      <c r="C15" s="59"/>
      <c r="D15" s="59"/>
      <c r="E15" s="59"/>
    </row>
    <row r="16" spans="1:5" ht="10.5" customHeight="1" x14ac:dyDescent="0.25">
      <c r="A16" s="63" t="s">
        <v>16</v>
      </c>
      <c r="B16" s="64"/>
      <c r="C16" s="64"/>
      <c r="D16" s="64"/>
      <c r="E16" s="64"/>
    </row>
    <row r="17" spans="1:8" ht="31.5" customHeight="1" x14ac:dyDescent="0.25">
      <c r="A17" s="59" t="s">
        <v>17</v>
      </c>
      <c r="B17" s="59"/>
      <c r="C17" s="59"/>
      <c r="D17" s="59"/>
      <c r="E17" s="59"/>
    </row>
    <row r="18" spans="1:8" ht="61.5" customHeight="1" x14ac:dyDescent="0.25">
      <c r="A18" s="59" t="s">
        <v>34</v>
      </c>
      <c r="B18" s="59"/>
      <c r="C18" s="59"/>
      <c r="D18" s="59"/>
      <c r="E18" s="59"/>
    </row>
    <row r="19" spans="1:8" ht="33.75" customHeight="1" x14ac:dyDescent="0.25">
      <c r="A19" s="65" t="s">
        <v>25</v>
      </c>
      <c r="B19" s="65"/>
      <c r="C19" s="65"/>
      <c r="D19" s="65"/>
      <c r="E19" s="65"/>
    </row>
    <row r="20" spans="1:8" x14ac:dyDescent="0.25">
      <c r="A20" s="65"/>
      <c r="B20" s="65"/>
      <c r="C20" s="65"/>
      <c r="D20" s="65"/>
      <c r="E20" s="65"/>
      <c r="F20" s="2">
        <v>1234.4000000000001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8" t="s">
        <v>41</v>
      </c>
      <c r="C22" s="3" t="s">
        <v>4</v>
      </c>
      <c r="D22" s="3">
        <v>20.350000000000001</v>
      </c>
      <c r="E22" s="7">
        <f>D22*F20*G20</f>
        <v>75360.12000000001</v>
      </c>
      <c r="H22" s="17"/>
    </row>
    <row r="23" spans="1:8" x14ac:dyDescent="0.25">
      <c r="A23" s="6" t="s">
        <v>39</v>
      </c>
      <c r="B23" s="8" t="s">
        <v>23</v>
      </c>
      <c r="C23" s="3" t="s">
        <v>4</v>
      </c>
      <c r="D23" s="3">
        <v>5.12</v>
      </c>
      <c r="E23" s="7">
        <f>D23*F20*G20</f>
        <v>18960.384000000002</v>
      </c>
      <c r="H23" s="17"/>
    </row>
    <row r="24" spans="1:8" ht="15.75" x14ac:dyDescent="0.25">
      <c r="A24" s="6" t="s">
        <v>27</v>
      </c>
      <c r="B24" s="8" t="s">
        <v>55</v>
      </c>
      <c r="C24" s="3" t="s">
        <v>28</v>
      </c>
      <c r="D24" s="19"/>
      <c r="E24" s="7">
        <v>0</v>
      </c>
      <c r="H24" s="17"/>
    </row>
    <row r="25" spans="1:8" x14ac:dyDescent="0.25">
      <c r="A25" s="6"/>
      <c r="B25" s="8"/>
      <c r="C25" s="3"/>
      <c r="D25" s="3"/>
      <c r="E25" s="7"/>
      <c r="G25" s="17"/>
    </row>
    <row r="26" spans="1:8" s="13" customFormat="1" ht="14.25" x14ac:dyDescent="0.2">
      <c r="A26" s="9" t="s">
        <v>26</v>
      </c>
      <c r="B26" s="10"/>
      <c r="C26" s="11"/>
      <c r="D26" s="11"/>
      <c r="E26" s="12">
        <f>SUM(E22:E25)</f>
        <v>94320.504000000015</v>
      </c>
    </row>
    <row r="28" spans="1:8" ht="28.5" customHeight="1" x14ac:dyDescent="0.25">
      <c r="A28" s="66" t="s">
        <v>59</v>
      </c>
      <c r="B28" s="66"/>
      <c r="C28" s="66"/>
      <c r="D28" s="66"/>
      <c r="E28" s="66"/>
    </row>
    <row r="29" spans="1:8" ht="30" customHeight="1" x14ac:dyDescent="0.25">
      <c r="A29" s="59" t="s">
        <v>21</v>
      </c>
      <c r="B29" s="59"/>
      <c r="C29" s="59"/>
      <c r="D29" s="59"/>
      <c r="E29" s="59"/>
    </row>
    <row r="30" spans="1:8" ht="13.9" customHeight="1" x14ac:dyDescent="0.25">
      <c r="A30" s="59" t="s">
        <v>20</v>
      </c>
      <c r="B30" s="59"/>
      <c r="C30" s="59"/>
      <c r="D30" s="59"/>
      <c r="E30" s="59"/>
    </row>
    <row r="31" spans="1:8" ht="31.5" customHeight="1" x14ac:dyDescent="0.25">
      <c r="A31" s="59" t="s">
        <v>29</v>
      </c>
      <c r="B31" s="59"/>
      <c r="C31" s="59"/>
      <c r="D31" s="59"/>
      <c r="E31" s="59"/>
    </row>
    <row r="32" spans="1:8" x14ac:dyDescent="0.25">
      <c r="A32" s="59" t="s">
        <v>18</v>
      </c>
      <c r="B32" s="59"/>
      <c r="C32" s="59"/>
      <c r="D32" s="59"/>
      <c r="E32" s="59"/>
    </row>
    <row r="33" spans="1:6" x14ac:dyDescent="0.25">
      <c r="A33" s="35"/>
      <c r="B33" s="35"/>
      <c r="C33" s="35"/>
      <c r="D33" s="35"/>
      <c r="E33" s="35"/>
    </row>
    <row r="34" spans="1:6" x14ac:dyDescent="0.25">
      <c r="A34" s="62" t="s">
        <v>5</v>
      </c>
      <c r="B34" s="62"/>
      <c r="C34" s="62"/>
      <c r="D34" s="62"/>
      <c r="E34" s="62"/>
    </row>
    <row r="35" spans="1:6" x14ac:dyDescent="0.25">
      <c r="A35" s="59" t="s">
        <v>18</v>
      </c>
      <c r="B35" s="59"/>
      <c r="C35" s="59"/>
      <c r="D35" s="59"/>
      <c r="E35" s="59"/>
    </row>
    <row r="36" spans="1:6" ht="13.9" customHeight="1" x14ac:dyDescent="0.25">
      <c r="A36" s="60" t="s">
        <v>45</v>
      </c>
      <c r="B36" s="60"/>
      <c r="C36" s="60"/>
      <c r="D36" s="60"/>
      <c r="E36" s="60"/>
    </row>
    <row r="37" spans="1:6" x14ac:dyDescent="0.25">
      <c r="B37" s="61" t="s">
        <v>19</v>
      </c>
      <c r="C37" s="61"/>
      <c r="D37" s="61"/>
      <c r="E37" s="5" t="s">
        <v>6</v>
      </c>
    </row>
    <row r="38" spans="1:6" x14ac:dyDescent="0.25">
      <c r="A38" s="31"/>
      <c r="B38" s="31"/>
      <c r="C38" s="31"/>
      <c r="D38" s="31"/>
      <c r="E38" s="31"/>
    </row>
    <row r="39" spans="1:6" ht="13.9" customHeight="1" x14ac:dyDescent="0.25">
      <c r="A39" s="60" t="s">
        <v>38</v>
      </c>
      <c r="B39" s="60"/>
      <c r="C39" s="60"/>
      <c r="D39" s="60"/>
      <c r="E39" s="60"/>
    </row>
    <row r="40" spans="1:6" x14ac:dyDescent="0.25">
      <c r="B40" s="61" t="s">
        <v>19</v>
      </c>
      <c r="C40" s="61"/>
      <c r="D40" s="61"/>
      <c r="E40" s="5" t="s">
        <v>6</v>
      </c>
    </row>
    <row r="42" spans="1:6" x14ac:dyDescent="0.25">
      <c r="A42" s="27" t="s">
        <v>36</v>
      </c>
    </row>
    <row r="43" spans="1:6" x14ac:dyDescent="0.25">
      <c r="A43" s="13" t="s">
        <v>31</v>
      </c>
    </row>
    <row r="44" spans="1:6" x14ac:dyDescent="0.25">
      <c r="A44" s="2" t="s">
        <v>40</v>
      </c>
      <c r="B44" s="15">
        <f>'2кв'!B47</f>
        <v>-99907.007999999987</v>
      </c>
    </row>
    <row r="45" spans="1:6" x14ac:dyDescent="0.25">
      <c r="A45" s="2" t="s">
        <v>60</v>
      </c>
      <c r="B45" s="16"/>
    </row>
    <row r="46" spans="1:6" x14ac:dyDescent="0.25">
      <c r="A46" s="2" t="s">
        <v>32</v>
      </c>
      <c r="B46" s="16">
        <v>118807.71</v>
      </c>
    </row>
    <row r="47" spans="1:6" ht="30" x14ac:dyDescent="0.25">
      <c r="A47" s="33" t="s">
        <v>37</v>
      </c>
      <c r="B47" s="16">
        <f>E26</f>
        <v>94320.504000000015</v>
      </c>
      <c r="F47" s="20"/>
    </row>
    <row r="48" spans="1:6" x14ac:dyDescent="0.25">
      <c r="A48" s="14" t="s">
        <v>33</v>
      </c>
      <c r="B48" s="15">
        <f>B44+B46-B47</f>
        <v>-75419.801999999996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7" zoomScaleSheetLayoutView="100" workbookViewId="0">
      <selection activeCell="A29" sqref="A29: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6" width="10.7109375" style="2" bestFit="1" customWidth="1"/>
    <col min="7" max="7" width="9.140625" style="2"/>
    <col min="8" max="8" width="12.42578125" style="2" customWidth="1"/>
    <col min="9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0.75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61</v>
      </c>
      <c r="B3" s="70"/>
      <c r="C3" s="70"/>
      <c r="D3" s="70"/>
      <c r="E3" s="70"/>
    </row>
    <row r="4" spans="1:5" s="1" customFormat="1" ht="15.6" customHeight="1" x14ac:dyDescent="0.25">
      <c r="A4" s="23" t="s">
        <v>13</v>
      </c>
      <c r="B4" s="4"/>
      <c r="C4" s="4"/>
      <c r="D4" s="2"/>
      <c r="E4" s="40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59" t="s">
        <v>0</v>
      </c>
      <c r="B6" s="59"/>
      <c r="C6" s="59"/>
      <c r="D6" s="59"/>
      <c r="E6" s="59"/>
    </row>
    <row r="7" spans="1:5" x14ac:dyDescent="0.25">
      <c r="A7" s="71" t="s">
        <v>24</v>
      </c>
      <c r="B7" s="71"/>
      <c r="C7" s="71"/>
      <c r="D7" s="71"/>
      <c r="E7" s="71"/>
    </row>
    <row r="8" spans="1:5" x14ac:dyDescent="0.25">
      <c r="A8" s="63" t="s">
        <v>1</v>
      </c>
      <c r="B8" s="63"/>
      <c r="C8" s="63"/>
      <c r="D8" s="63"/>
      <c r="E8" s="63"/>
    </row>
    <row r="9" spans="1:5" x14ac:dyDescent="0.25">
      <c r="A9" s="59" t="s">
        <v>30</v>
      </c>
      <c r="B9" s="59"/>
      <c r="C9" s="59"/>
      <c r="D9" s="59"/>
      <c r="E9" s="59"/>
    </row>
    <row r="10" spans="1:5" ht="25.9" customHeight="1" x14ac:dyDescent="0.25">
      <c r="A10" s="72" t="s">
        <v>14</v>
      </c>
      <c r="B10" s="73"/>
      <c r="C10" s="73"/>
      <c r="D10" s="73"/>
      <c r="E10" s="73"/>
    </row>
    <row r="11" spans="1:5" x14ac:dyDescent="0.25">
      <c r="A11" s="59" t="s">
        <v>35</v>
      </c>
      <c r="B11" s="59"/>
      <c r="C11" s="59"/>
      <c r="D11" s="59"/>
      <c r="E11" s="59"/>
    </row>
    <row r="12" spans="1:5" x14ac:dyDescent="0.25">
      <c r="A12" s="63" t="s">
        <v>15</v>
      </c>
      <c r="B12" s="64"/>
      <c r="C12" s="64"/>
      <c r="D12" s="64"/>
      <c r="E12" s="64"/>
    </row>
    <row r="13" spans="1:5" x14ac:dyDescent="0.25">
      <c r="A13" s="59" t="s">
        <v>22</v>
      </c>
      <c r="B13" s="59"/>
      <c r="C13" s="59"/>
      <c r="D13" s="59"/>
      <c r="E13" s="59"/>
    </row>
    <row r="14" spans="1:5" ht="11.25" customHeight="1" x14ac:dyDescent="0.25">
      <c r="A14" s="63" t="s">
        <v>2</v>
      </c>
      <c r="B14" s="64"/>
      <c r="C14" s="64"/>
      <c r="D14" s="64"/>
      <c r="E14" s="64"/>
    </row>
    <row r="15" spans="1:5" x14ac:dyDescent="0.25">
      <c r="A15" s="59" t="s">
        <v>44</v>
      </c>
      <c r="B15" s="59"/>
      <c r="C15" s="59"/>
      <c r="D15" s="59"/>
      <c r="E15" s="59"/>
    </row>
    <row r="16" spans="1:5" ht="10.5" customHeight="1" x14ac:dyDescent="0.25">
      <c r="A16" s="63" t="s">
        <v>16</v>
      </c>
      <c r="B16" s="64"/>
      <c r="C16" s="64"/>
      <c r="D16" s="64"/>
      <c r="E16" s="64"/>
    </row>
    <row r="17" spans="1:8" ht="31.5" customHeight="1" x14ac:dyDescent="0.25">
      <c r="A17" s="59" t="s">
        <v>17</v>
      </c>
      <c r="B17" s="59"/>
      <c r="C17" s="59"/>
      <c r="D17" s="59"/>
      <c r="E17" s="59"/>
    </row>
    <row r="18" spans="1:8" ht="61.5" customHeight="1" x14ac:dyDescent="0.25">
      <c r="A18" s="59" t="s">
        <v>34</v>
      </c>
      <c r="B18" s="59"/>
      <c r="C18" s="59"/>
      <c r="D18" s="59"/>
      <c r="E18" s="59"/>
    </row>
    <row r="19" spans="1:8" ht="33.75" customHeight="1" x14ac:dyDescent="0.25">
      <c r="A19" s="65" t="s">
        <v>25</v>
      </c>
      <c r="B19" s="65"/>
      <c r="C19" s="65"/>
      <c r="D19" s="65"/>
      <c r="E19" s="65"/>
    </row>
    <row r="20" spans="1:8" x14ac:dyDescent="0.25">
      <c r="A20" s="65"/>
      <c r="B20" s="65"/>
      <c r="C20" s="65"/>
      <c r="D20" s="65"/>
      <c r="E20" s="65"/>
      <c r="F20" s="2">
        <v>1234.4000000000001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8" t="s">
        <v>41</v>
      </c>
      <c r="C22" s="3" t="s">
        <v>4</v>
      </c>
      <c r="D22" s="3">
        <v>20.350000000000001</v>
      </c>
      <c r="E22" s="7">
        <f>D22*F20*G20</f>
        <v>75360.12000000001</v>
      </c>
      <c r="H22" s="17"/>
    </row>
    <row r="23" spans="1:8" x14ac:dyDescent="0.25">
      <c r="A23" s="6" t="s">
        <v>39</v>
      </c>
      <c r="B23" s="8" t="s">
        <v>23</v>
      </c>
      <c r="C23" s="3" t="s">
        <v>4</v>
      </c>
      <c r="D23" s="3">
        <v>5.12</v>
      </c>
      <c r="E23" s="7">
        <f>D23*F20*G20</f>
        <v>18960.384000000002</v>
      </c>
      <c r="H23" s="17"/>
    </row>
    <row r="24" spans="1:8" ht="15.75" x14ac:dyDescent="0.25">
      <c r="A24" s="6" t="s">
        <v>27</v>
      </c>
      <c r="B24" s="8" t="s">
        <v>62</v>
      </c>
      <c r="C24" s="3" t="s">
        <v>28</v>
      </c>
      <c r="D24" s="19"/>
      <c r="E24" s="7">
        <f>114+4431.92</f>
        <v>4545.92</v>
      </c>
      <c r="H24" s="17"/>
    </row>
    <row r="25" spans="1:8" ht="30" x14ac:dyDescent="0.25">
      <c r="A25" s="78" t="s">
        <v>83</v>
      </c>
      <c r="B25" s="8" t="s">
        <v>85</v>
      </c>
      <c r="C25" s="3" t="s">
        <v>28</v>
      </c>
      <c r="D25" s="19"/>
      <c r="E25" s="7">
        <v>16203.2</v>
      </c>
      <c r="H25" s="17"/>
    </row>
    <row r="26" spans="1:8" x14ac:dyDescent="0.25">
      <c r="A26" s="79" t="s">
        <v>84</v>
      </c>
      <c r="B26" s="8" t="s">
        <v>85</v>
      </c>
      <c r="C26" s="3" t="s">
        <v>86</v>
      </c>
      <c r="D26" s="3">
        <v>16</v>
      </c>
      <c r="E26" s="7">
        <f>D26*333.76</f>
        <v>5340.16</v>
      </c>
      <c r="G26" s="17"/>
    </row>
    <row r="27" spans="1:8" s="13" customFormat="1" ht="14.25" x14ac:dyDescent="0.2">
      <c r="A27" s="9" t="s">
        <v>26</v>
      </c>
      <c r="B27" s="10"/>
      <c r="C27" s="11"/>
      <c r="D27" s="11"/>
      <c r="E27" s="12">
        <f>SUM(E22:E26)</f>
        <v>120409.78400000001</v>
      </c>
    </row>
    <row r="29" spans="1:8" ht="28.5" customHeight="1" x14ac:dyDescent="0.25">
      <c r="A29" s="66" t="s">
        <v>87</v>
      </c>
      <c r="B29" s="66"/>
      <c r="C29" s="66"/>
      <c r="D29" s="66"/>
      <c r="E29" s="66"/>
    </row>
    <row r="30" spans="1:8" ht="30" customHeight="1" x14ac:dyDescent="0.25">
      <c r="A30" s="59" t="s">
        <v>21</v>
      </c>
      <c r="B30" s="59"/>
      <c r="C30" s="59"/>
      <c r="D30" s="59"/>
      <c r="E30" s="59"/>
    </row>
    <row r="31" spans="1:8" ht="13.9" customHeight="1" x14ac:dyDescent="0.25">
      <c r="A31" s="59" t="s">
        <v>20</v>
      </c>
      <c r="B31" s="59"/>
      <c r="C31" s="59"/>
      <c r="D31" s="59"/>
      <c r="E31" s="59"/>
    </row>
    <row r="32" spans="1:8" ht="31.5" customHeight="1" x14ac:dyDescent="0.25">
      <c r="A32" s="59" t="s">
        <v>29</v>
      </c>
      <c r="B32" s="59"/>
      <c r="C32" s="59"/>
      <c r="D32" s="59"/>
      <c r="E32" s="59"/>
    </row>
    <row r="33" spans="1:6" x14ac:dyDescent="0.25">
      <c r="A33" s="59" t="s">
        <v>18</v>
      </c>
      <c r="B33" s="59"/>
      <c r="C33" s="59"/>
      <c r="D33" s="59"/>
      <c r="E33" s="59"/>
    </row>
    <row r="34" spans="1:6" x14ac:dyDescent="0.25">
      <c r="A34" s="36"/>
      <c r="B34" s="36"/>
      <c r="C34" s="36"/>
      <c r="D34" s="36"/>
      <c r="E34" s="36"/>
    </row>
    <row r="35" spans="1:6" x14ac:dyDescent="0.25">
      <c r="A35" s="62" t="s">
        <v>5</v>
      </c>
      <c r="B35" s="62"/>
      <c r="C35" s="62"/>
      <c r="D35" s="62"/>
      <c r="E35" s="62"/>
    </row>
    <row r="36" spans="1:6" x14ac:dyDescent="0.25">
      <c r="A36" s="59" t="s">
        <v>18</v>
      </c>
      <c r="B36" s="59"/>
      <c r="C36" s="59"/>
      <c r="D36" s="59"/>
      <c r="E36" s="59"/>
    </row>
    <row r="37" spans="1:6" ht="13.9" customHeight="1" x14ac:dyDescent="0.25">
      <c r="A37" s="60" t="s">
        <v>45</v>
      </c>
      <c r="B37" s="60"/>
      <c r="C37" s="60"/>
      <c r="D37" s="60"/>
      <c r="E37" s="60"/>
    </row>
    <row r="38" spans="1:6" x14ac:dyDescent="0.25">
      <c r="B38" s="61" t="s">
        <v>19</v>
      </c>
      <c r="C38" s="61"/>
      <c r="D38" s="61"/>
      <c r="E38" s="5" t="s">
        <v>6</v>
      </c>
    </row>
    <row r="39" spans="1:6" x14ac:dyDescent="0.25">
      <c r="A39" s="37"/>
      <c r="B39" s="37"/>
      <c r="C39" s="37"/>
      <c r="D39" s="37"/>
      <c r="E39" s="37"/>
    </row>
    <row r="40" spans="1:6" ht="13.9" customHeight="1" x14ac:dyDescent="0.25">
      <c r="A40" s="60" t="s">
        <v>38</v>
      </c>
      <c r="B40" s="60"/>
      <c r="C40" s="60"/>
      <c r="D40" s="60"/>
      <c r="E40" s="60"/>
    </row>
    <row r="41" spans="1:6" x14ac:dyDescent="0.25">
      <c r="B41" s="61" t="s">
        <v>19</v>
      </c>
      <c r="C41" s="61"/>
      <c r="D41" s="61"/>
      <c r="E41" s="5" t="s">
        <v>6</v>
      </c>
    </row>
    <row r="43" spans="1:6" x14ac:dyDescent="0.25">
      <c r="A43" s="27" t="s">
        <v>36</v>
      </c>
    </row>
    <row r="44" spans="1:6" x14ac:dyDescent="0.25">
      <c r="A44" s="13" t="s">
        <v>31</v>
      </c>
    </row>
    <row r="45" spans="1:6" x14ac:dyDescent="0.25">
      <c r="A45" s="2" t="s">
        <v>40</v>
      </c>
      <c r="B45" s="15">
        <f>'3кв'!B48</f>
        <v>-75419.801999999996</v>
      </c>
    </row>
    <row r="46" spans="1:6" x14ac:dyDescent="0.25">
      <c r="A46" s="2" t="s">
        <v>60</v>
      </c>
      <c r="B46" s="16"/>
    </row>
    <row r="47" spans="1:6" x14ac:dyDescent="0.25">
      <c r="A47" s="2" t="s">
        <v>32</v>
      </c>
      <c r="B47" s="16">
        <v>118806.04</v>
      </c>
    </row>
    <row r="48" spans="1:6" ht="30" x14ac:dyDescent="0.25">
      <c r="A48" s="39" t="s">
        <v>37</v>
      </c>
      <c r="B48" s="16">
        <f>E27</f>
        <v>120409.78400000001</v>
      </c>
      <c r="F48" s="20"/>
    </row>
    <row r="49" spans="1:2" x14ac:dyDescent="0.25">
      <c r="A49" s="14" t="s">
        <v>33</v>
      </c>
      <c r="B49" s="15">
        <f>B45+B47-B48</f>
        <v>-77023.546000000017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9055118110236227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4" zoomScaleSheetLayoutView="100" workbookViewId="0">
      <selection activeCell="C39" sqref="C39"/>
    </sheetView>
  </sheetViews>
  <sheetFormatPr defaultRowHeight="15.75" x14ac:dyDescent="0.25"/>
  <cols>
    <col min="1" max="1" width="10.5703125" style="42" customWidth="1"/>
    <col min="2" max="2" width="65.42578125" style="42" customWidth="1"/>
    <col min="3" max="3" width="15.28515625" style="42" customWidth="1"/>
    <col min="4" max="4" width="11.85546875" style="42" customWidth="1"/>
    <col min="5" max="5" width="14.7109375" style="42" customWidth="1"/>
    <col min="6" max="6" width="12.42578125" style="42" customWidth="1"/>
    <col min="7" max="7" width="12" style="42" customWidth="1"/>
    <col min="8" max="8" width="13.5703125" style="42" customWidth="1"/>
    <col min="9" max="16384" width="9.140625" style="42"/>
  </cols>
  <sheetData>
    <row r="1" spans="1:5" x14ac:dyDescent="0.25">
      <c r="A1" s="75" t="s">
        <v>63</v>
      </c>
      <c r="B1" s="75"/>
      <c r="C1" s="75"/>
      <c r="D1" s="41"/>
    </row>
    <row r="2" spans="1:5" x14ac:dyDescent="0.25">
      <c r="A2" s="76" t="s">
        <v>64</v>
      </c>
      <c r="B2" s="76"/>
      <c r="C2" s="76"/>
      <c r="D2" s="43"/>
    </row>
    <row r="3" spans="1:5" x14ac:dyDescent="0.25">
      <c r="A3" s="76" t="s">
        <v>82</v>
      </c>
      <c r="B3" s="76"/>
      <c r="C3" s="76"/>
      <c r="D3" s="43"/>
    </row>
    <row r="4" spans="1:5" x14ac:dyDescent="0.25">
      <c r="A4" s="75" t="s">
        <v>65</v>
      </c>
      <c r="B4" s="75"/>
      <c r="C4" s="75"/>
      <c r="D4" s="41"/>
    </row>
    <row r="5" spans="1:5" x14ac:dyDescent="0.25">
      <c r="A5" s="77"/>
      <c r="B5" s="77"/>
      <c r="C5" s="77"/>
      <c r="D5" s="1"/>
    </row>
    <row r="6" spans="1:5" x14ac:dyDescent="0.25">
      <c r="A6" s="43"/>
      <c r="B6" s="44" t="s">
        <v>66</v>
      </c>
      <c r="C6" s="45">
        <f>'1кв'!B43</f>
        <v>-110433.32</v>
      </c>
      <c r="D6" s="46"/>
    </row>
    <row r="7" spans="1:5" x14ac:dyDescent="0.25">
      <c r="A7" s="47" t="s">
        <v>67</v>
      </c>
      <c r="B7" s="44" t="s">
        <v>89</v>
      </c>
      <c r="C7" s="45"/>
      <c r="D7" s="46"/>
    </row>
    <row r="8" spans="1:5" x14ac:dyDescent="0.25">
      <c r="B8" s="48" t="s">
        <v>68</v>
      </c>
      <c r="C8" s="49">
        <f>'1кв'!B45+'2кв'!B45+'3кв'!B46+'4кв'!B47</f>
        <v>461792.16</v>
      </c>
      <c r="D8" s="50"/>
    </row>
    <row r="9" spans="1:5" x14ac:dyDescent="0.25">
      <c r="A9" s="51"/>
      <c r="B9" s="48" t="s">
        <v>69</v>
      </c>
      <c r="C9" s="52">
        <f>SUM(C8:C8)</f>
        <v>461792.16</v>
      </c>
      <c r="D9" s="46"/>
    </row>
    <row r="10" spans="1:5" x14ac:dyDescent="0.25">
      <c r="A10" s="1"/>
      <c r="B10" s="74"/>
      <c r="C10" s="74"/>
      <c r="D10" s="53"/>
    </row>
    <row r="11" spans="1:5" x14ac:dyDescent="0.25">
      <c r="A11" s="54" t="s">
        <v>70</v>
      </c>
      <c r="B11" s="18" t="s">
        <v>71</v>
      </c>
      <c r="C11" s="49">
        <f>'1кв'!E22+'2кв'!E22+'3кв'!E22+'4кв'!E22</f>
        <v>293589.696</v>
      </c>
      <c r="D11" s="53"/>
    </row>
    <row r="12" spans="1:5" x14ac:dyDescent="0.25">
      <c r="A12" s="54"/>
      <c r="B12" s="18" t="s">
        <v>39</v>
      </c>
      <c r="C12" s="49">
        <f>'1кв'!E23+'2кв'!E23+'3кв'!E23+'4кв'!E23</f>
        <v>72582.720000000016</v>
      </c>
      <c r="D12" s="53"/>
    </row>
    <row r="13" spans="1:5" x14ac:dyDescent="0.25">
      <c r="A13" s="1"/>
      <c r="B13" s="18" t="s">
        <v>27</v>
      </c>
      <c r="C13" s="49">
        <f>'1кв'!E24+'2кв'!E24+'3кв'!E24+'4кв'!E24</f>
        <v>4590.21</v>
      </c>
      <c r="D13" s="53"/>
      <c r="E13" s="55"/>
    </row>
    <row r="14" spans="1:5" x14ac:dyDescent="0.25">
      <c r="A14" s="1"/>
      <c r="B14" s="18" t="s">
        <v>72</v>
      </c>
      <c r="C14" s="49">
        <v>0</v>
      </c>
      <c r="D14" s="53"/>
      <c r="E14" s="55"/>
    </row>
    <row r="15" spans="1:5" x14ac:dyDescent="0.25">
      <c r="A15" s="54"/>
      <c r="B15" s="18" t="s">
        <v>88</v>
      </c>
      <c r="C15" s="49">
        <f>'4кв'!E26</f>
        <v>5340.16</v>
      </c>
      <c r="D15" s="53"/>
    </row>
    <row r="16" spans="1:5" x14ac:dyDescent="0.25">
      <c r="A16" s="54"/>
      <c r="B16" s="18" t="s">
        <v>73</v>
      </c>
      <c r="C16" s="49">
        <f>SUM(C18:C19)</f>
        <v>52279.600000000006</v>
      </c>
      <c r="D16" s="53"/>
    </row>
    <row r="17" spans="1:5" x14ac:dyDescent="0.25">
      <c r="A17" s="54"/>
      <c r="B17" s="18" t="s">
        <v>74</v>
      </c>
      <c r="C17" s="49"/>
      <c r="D17" s="53"/>
    </row>
    <row r="18" spans="1:5" x14ac:dyDescent="0.25">
      <c r="A18" s="54"/>
      <c r="B18" s="18" t="s">
        <v>58</v>
      </c>
      <c r="C18" s="49">
        <f>'2кв'!E25</f>
        <v>36076.400000000001</v>
      </c>
      <c r="D18" s="53"/>
    </row>
    <row r="19" spans="1:5" x14ac:dyDescent="0.25">
      <c r="A19" s="54"/>
      <c r="B19" s="18" t="str">
        <f>'4кв'!A25</f>
        <v>Установка доводчиков 3шт и кодового замка  (смета)</v>
      </c>
      <c r="C19" s="49">
        <f>'4кв'!E25</f>
        <v>16203.2</v>
      </c>
      <c r="D19" s="53"/>
    </row>
    <row r="20" spans="1:5" x14ac:dyDescent="0.25">
      <c r="A20" s="54"/>
      <c r="B20" s="18"/>
      <c r="C20" s="49"/>
      <c r="D20" s="53"/>
    </row>
    <row r="21" spans="1:5" x14ac:dyDescent="0.25">
      <c r="A21" s="1"/>
      <c r="B21" s="56" t="s">
        <v>75</v>
      </c>
      <c r="C21" s="52">
        <f>SUM(C11:C16)</f>
        <v>428382.38600000006</v>
      </c>
      <c r="D21" s="53"/>
      <c r="E21" s="55"/>
    </row>
    <row r="22" spans="1:5" x14ac:dyDescent="0.25">
      <c r="A22" s="1"/>
      <c r="B22" s="56" t="s">
        <v>81</v>
      </c>
      <c r="C22" s="52">
        <f>C6+C9-C21</f>
        <v>-77023.546000000089</v>
      </c>
      <c r="D22" s="53"/>
    </row>
    <row r="23" spans="1:5" x14ac:dyDescent="0.25">
      <c r="A23" s="1"/>
      <c r="B23" s="47"/>
      <c r="C23" s="47"/>
      <c r="D23" s="53"/>
    </row>
    <row r="24" spans="1:5" x14ac:dyDescent="0.25">
      <c r="A24" s="1" t="s">
        <v>94</v>
      </c>
      <c r="B24" s="57" t="s">
        <v>76</v>
      </c>
      <c r="C24" s="57"/>
      <c r="D24" s="53"/>
    </row>
    <row r="25" spans="1:5" x14ac:dyDescent="0.25">
      <c r="A25" s="1"/>
      <c r="B25" s="57" t="s">
        <v>77</v>
      </c>
      <c r="C25" s="80">
        <v>175553.49</v>
      </c>
      <c r="D25" s="53"/>
    </row>
    <row r="26" spans="1:5" x14ac:dyDescent="0.25">
      <c r="A26" s="1"/>
      <c r="B26" s="58" t="s">
        <v>90</v>
      </c>
      <c r="C26" s="81">
        <v>184364.43</v>
      </c>
      <c r="D26" s="53"/>
    </row>
    <row r="27" spans="1:5" x14ac:dyDescent="0.25">
      <c r="A27" s="1"/>
      <c r="B27" s="57" t="s">
        <v>78</v>
      </c>
      <c r="C27" s="80">
        <f>C26-C25</f>
        <v>8810.9400000000023</v>
      </c>
      <c r="D27" s="53"/>
    </row>
    <row r="28" spans="1:5" x14ac:dyDescent="0.25">
      <c r="A28" s="1"/>
      <c r="B28" s="47"/>
      <c r="C28" s="47"/>
      <c r="D28" s="53"/>
    </row>
    <row r="29" spans="1:5" x14ac:dyDescent="0.25">
      <c r="A29" s="1" t="s">
        <v>79</v>
      </c>
      <c r="B29" s="47" t="s">
        <v>91</v>
      </c>
      <c r="C29" s="47"/>
      <c r="D29" s="53"/>
    </row>
    <row r="30" spans="1:5" x14ac:dyDescent="0.25">
      <c r="A30" s="1"/>
      <c r="B30" s="47" t="s">
        <v>92</v>
      </c>
      <c r="C30" s="47"/>
      <c r="D30" s="53"/>
    </row>
    <row r="31" spans="1:5" x14ac:dyDescent="0.25">
      <c r="A31" s="1"/>
      <c r="B31" s="47" t="s">
        <v>93</v>
      </c>
      <c r="C31" s="47"/>
      <c r="D31" s="53"/>
    </row>
    <row r="32" spans="1:5" x14ac:dyDescent="0.25">
      <c r="A32" s="1"/>
      <c r="B32" s="47" t="s">
        <v>80</v>
      </c>
      <c r="C32" s="47"/>
      <c r="D32" s="53"/>
    </row>
    <row r="33" spans="1:4" x14ac:dyDescent="0.25">
      <c r="A33" s="1"/>
      <c r="B33" s="47"/>
      <c r="C33" s="47"/>
      <c r="D33" s="53"/>
    </row>
    <row r="34" spans="1:4" x14ac:dyDescent="0.25">
      <c r="A34" s="1"/>
      <c r="B34" s="47"/>
      <c r="C34" s="47"/>
      <c r="D34" s="53"/>
    </row>
    <row r="35" spans="1:4" x14ac:dyDescent="0.25">
      <c r="A35" s="1"/>
      <c r="B35" s="47" t="s">
        <v>80</v>
      </c>
      <c r="C35" s="47"/>
      <c r="D35" s="53"/>
    </row>
    <row r="36" spans="1:4" x14ac:dyDescent="0.25">
      <c r="A36" s="1"/>
      <c r="B36" s="47"/>
      <c r="C36" s="47"/>
      <c r="D36" s="53"/>
    </row>
    <row r="37" spans="1:4" x14ac:dyDescent="0.25">
      <c r="A37" s="1"/>
      <c r="B37" s="47"/>
      <c r="C37" s="47"/>
      <c r="D37" s="53"/>
    </row>
    <row r="38" spans="1:4" x14ac:dyDescent="0.25">
      <c r="A38" s="1"/>
      <c r="B38" s="47"/>
      <c r="C38" s="47"/>
      <c r="D38" s="53"/>
    </row>
    <row r="39" spans="1:4" x14ac:dyDescent="0.25">
      <c r="A39" s="1"/>
      <c r="B39" s="47"/>
      <c r="C39" s="47"/>
      <c r="D39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2026-02-28T12:02:45Z</dcterms:modified>
</cp:coreProperties>
</file>