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770" yWindow="1770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'1кв'!$A$1:$E$47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3" l="1"/>
  <c r="C6" i="33"/>
  <c r="C16" i="33"/>
  <c r="C19" i="33"/>
  <c r="C8" i="33" l="1"/>
  <c r="C18" i="33"/>
  <c r="B18" i="33"/>
  <c r="C14" i="33"/>
  <c r="C13" i="33"/>
  <c r="C12" i="33"/>
  <c r="C10" i="33" l="1"/>
  <c r="C21" i="33" l="1"/>
  <c r="C22" i="33" s="1"/>
  <c r="B43" i="32" l="1"/>
  <c r="E26" i="32"/>
  <c r="B46" i="32" s="1"/>
  <c r="E23" i="32"/>
  <c r="E22" i="32"/>
  <c r="B47" i="32" l="1"/>
  <c r="E23" i="31"/>
  <c r="E22" i="31"/>
  <c r="E23" i="30"/>
  <c r="E22" i="30"/>
  <c r="E26" i="30" s="1"/>
  <c r="B46" i="30" s="1"/>
  <c r="E26" i="31" l="1"/>
  <c r="B46" i="31" s="1"/>
  <c r="E23" i="29"/>
  <c r="E22" i="29"/>
  <c r="E26" i="29" s="1"/>
  <c r="B46" i="29" s="1"/>
  <c r="B47" i="29" l="1"/>
  <c r="B43" i="30" s="1"/>
  <c r="B47" i="30" s="1"/>
  <c r="B43" i="31" s="1"/>
  <c r="B47" i="31" s="1"/>
</calcChain>
</file>

<file path=xl/sharedStrings.xml><?xml version="1.0" encoding="utf-8"?>
<sst xmlns="http://schemas.openxmlformats.org/spreadsheetml/2006/main" count="249" uniqueCount="92">
  <si>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</si>
  <si>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</si>
  <si>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</si>
  <si>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</si>
  <si>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</si>
  <si>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</si>
  <si>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</si>
  <si>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</si>
  <si>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</si>
  <si>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</si>
  <si>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</si>
  <si>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</si>
  <si>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</si>
  <si>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</si>
  <si>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</si>
  <si>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</si>
  <si>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</si>
  <si>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</si>
  <si>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</si>
  <si>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</si>
  <si>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</si>
  <si>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</si>
  <si>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</si>
  <si>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</si>
  <si>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</si>
  <si>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Юбилейная,31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</si>
  <si>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Завгороднего Евгения Николаевича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</si>
  <si>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№50 от 01.11.2013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</si>
  <si>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№50 от   01.11.2013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</si>
  <si>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Юбилейная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</si>
  <si>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</si>
  <si>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 в лице председателя совета МКД Завгороднего Е.Н.</t>
  </si>
  <si>
    <t>Стоимость материалов</t>
  </si>
  <si>
    <t>1 квартал</t>
  </si>
  <si>
    <t>руб.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</si>
  <si>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</si>
  <si>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</si>
  <si>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</si>
  <si>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</si>
  <si>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Общая площадь квартир - 224,3м2</t>
  </si>
  <si>
    <t xml:space="preserve">Общехозяйственные расходы 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</si>
  <si>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</si>
  <si>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</si>
  <si>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</si>
  <si>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 Бовкун Алексея Александровича</t>
    </r>
  </si>
  <si>
    <t>Исполнитель - ООО ЖКХ "Локомотив", в лице директора  Бовкун А.А.</t>
  </si>
  <si>
    <t>Предъявлено населению 14568,33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</si>
  <si>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</si>
  <si>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</si>
  <si>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восемь тысяч сто восемь  рублей 60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</si>
  <si>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</si>
  <si>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</si>
  <si>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</si>
  <si>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</si>
  <si>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</si>
  <si>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</si>
  <si>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восемь тысяч семьдесят четыре рубля 80 копеек.</t>
  </si>
  <si>
    <t>окраска входной двери</t>
  </si>
  <si>
    <t>июль</t>
  </si>
  <si>
    <t xml:space="preserve">           2. Всего за период с "01" 07 2025 г. по "30" 09 2025 г. выполнено работ (оказано услуг) на общую сумму  десять тысяч семьсот восемьдесят шесть рублей 84 копейки.</t>
  </si>
  <si>
    <t>Предъявлено населению 15954,48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</si>
  <si>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</si>
  <si>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</si>
  <si>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</si>
  <si>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</si>
  <si>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Юбилейная, д. 31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</si>
  <si>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</si>
  <si>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</si>
  <si>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</si>
  <si>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</si>
  <si>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</si>
  <si>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</si>
  <si>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</si>
  <si>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Непредвиденные работы 0 ч/ч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</si>
  <si>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</si>
  <si>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</si>
  <si>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</si>
  <si>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</si>
  <si>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</si>
  <si>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</si>
  <si>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</si>
  <si>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</si>
  <si>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</si>
  <si>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</si>
  <si>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техническое диагностирование ВДГО</t>
  </si>
  <si>
    <t>октябрь</t>
  </si>
  <si>
    <t xml:space="preserve">           2. Всего за период с "01" 10  2025 г. по "31" 12  2025 г.выполнено работ (оказано услуг) на общую сумму  девять тысяч восемьсот пятьдесят шестьрублей 64 копейки.</t>
  </si>
  <si>
    <t>Начислено всего 61045,62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</si>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</sst>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6" zoomScaleSheetLayoutView="100" workbookViewId="0">
      <selection activeCell="B46" sqref="B46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5" style="2" customWidth="1"/>
    <col min="5" max="5" width="12.42578125" style="2" customWidth="1"/>
    <col min="6" max="7" width="9.140625" style="2"/>
    <col min="8" max="8" width="13.140625" style="2" customWidth="1"/>
    <col min="9" max="10" width="9.140625" style="2"/>
    <col min="11" max="11" width="18.140625" style="2" customWidth="1"/>
    <col min="12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2.2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47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20"/>
      <c r="C4" s="20"/>
      <c r="D4" s="21"/>
      <c r="E4" s="22" t="s">
        <v>48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75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4" t="s">
        <v>17</v>
      </c>
      <c r="B17" s="64"/>
      <c r="C17" s="64"/>
      <c r="D17" s="64"/>
      <c r="E17" s="64"/>
    </row>
    <row r="18" spans="1:7" ht="62.25" customHeight="1" x14ac:dyDescent="0.25">
      <c r="A18" s="64" t="s">
        <v>28</v>
      </c>
      <c r="B18" s="64"/>
      <c r="C18" s="64"/>
      <c r="D18" s="64"/>
      <c r="E18" s="64"/>
    </row>
    <row r="19" spans="1:7" ht="31.5" customHeight="1" x14ac:dyDescent="0.25">
      <c r="A19" s="70" t="s">
        <v>29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224.3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8" t="s">
        <v>42</v>
      </c>
      <c r="C22" s="3" t="s">
        <v>4</v>
      </c>
      <c r="D22" s="3">
        <v>7.48</v>
      </c>
      <c r="E22" s="7">
        <f>D22*F20*3</f>
        <v>5033.2920000000004</v>
      </c>
    </row>
    <row r="23" spans="1:7" x14ac:dyDescent="0.25">
      <c r="A23" s="6" t="s">
        <v>40</v>
      </c>
      <c r="B23" s="8" t="s">
        <v>23</v>
      </c>
      <c r="C23" s="3" t="s">
        <v>4</v>
      </c>
      <c r="D23" s="3">
        <v>4.5199999999999996</v>
      </c>
      <c r="E23" s="7">
        <f>D23*F20*3</f>
        <v>3041.5079999999998</v>
      </c>
    </row>
    <row r="24" spans="1:7" ht="16.5" customHeight="1" x14ac:dyDescent="0.25">
      <c r="A24" s="6" t="s">
        <v>32</v>
      </c>
      <c r="B24" s="8" t="s">
        <v>33</v>
      </c>
      <c r="C24" s="3" t="s">
        <v>34</v>
      </c>
      <c r="D24" s="18"/>
      <c r="E24" s="7">
        <v>33.799999999999997</v>
      </c>
    </row>
    <row r="25" spans="1:7" ht="16.5" customHeight="1" x14ac:dyDescent="0.25">
      <c r="A25" s="6"/>
      <c r="B25" s="8"/>
      <c r="C25" s="3"/>
      <c r="D25" s="18"/>
      <c r="E25" s="7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8108.6</v>
      </c>
    </row>
    <row r="28" spans="1:7" ht="28.5" customHeight="1" x14ac:dyDescent="0.25">
      <c r="A28" s="71" t="s">
        <v>49</v>
      </c>
      <c r="B28" s="71"/>
      <c r="C28" s="71"/>
      <c r="D28" s="71"/>
      <c r="E28" s="71"/>
    </row>
    <row r="29" spans="1:7" ht="28.5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0" customHeight="1" x14ac:dyDescent="0.25">
      <c r="A31" s="64" t="s">
        <v>30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65" t="s">
        <v>45</v>
      </c>
      <c r="B35" s="65"/>
      <c r="C35" s="65"/>
      <c r="D35" s="65"/>
      <c r="E35" s="65"/>
    </row>
    <row r="36" spans="1:5" x14ac:dyDescent="0.25">
      <c r="B36" s="66" t="s">
        <v>19</v>
      </c>
      <c r="C36" s="66"/>
      <c r="D36" s="66"/>
      <c r="E36" s="5" t="s">
        <v>6</v>
      </c>
    </row>
    <row r="37" spans="1:5" x14ac:dyDescent="0.25">
      <c r="A37" s="25"/>
      <c r="B37" s="25"/>
      <c r="C37" s="25"/>
      <c r="D37" s="25"/>
      <c r="E37" s="25"/>
    </row>
    <row r="38" spans="1:5" x14ac:dyDescent="0.25">
      <c r="A38" s="65" t="s">
        <v>31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1" spans="1:5" x14ac:dyDescent="0.25">
      <c r="A41" s="23" t="s">
        <v>39</v>
      </c>
    </row>
    <row r="42" spans="1:5" x14ac:dyDescent="0.25">
      <c r="A42" s="13" t="s">
        <v>35</v>
      </c>
    </row>
    <row r="43" spans="1:5" x14ac:dyDescent="0.25">
      <c r="A43" s="2" t="s">
        <v>41</v>
      </c>
      <c r="B43" s="14">
        <v>18783.740000000002</v>
      </c>
    </row>
    <row r="44" spans="1:5" ht="15.75" x14ac:dyDescent="0.25">
      <c r="A44" s="24" t="s">
        <v>46</v>
      </c>
      <c r="B44" s="15"/>
    </row>
    <row r="45" spans="1:5" x14ac:dyDescent="0.25">
      <c r="A45" s="2" t="s">
        <v>36</v>
      </c>
      <c r="B45" s="16">
        <v>12824.54</v>
      </c>
    </row>
    <row r="46" spans="1:5" ht="18.75" customHeight="1" x14ac:dyDescent="0.25">
      <c r="A46" s="24" t="s">
        <v>38</v>
      </c>
      <c r="B46" s="16">
        <f>E26</f>
        <v>8108.6</v>
      </c>
    </row>
    <row r="47" spans="1:5" x14ac:dyDescent="0.25">
      <c r="A47" s="13" t="s">
        <v>37</v>
      </c>
      <c r="B47" s="14">
        <f>B43+B45-B46</f>
        <v>23499.68</v>
      </c>
    </row>
    <row r="49" spans="2:2" x14ac:dyDescent="0.25">
      <c r="B49" s="2">
        <v>18783.740000000002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2" zoomScaleSheetLayoutView="100" workbookViewId="0">
      <selection activeCell="A28" sqref="A28:E28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5" style="2" customWidth="1"/>
    <col min="5" max="5" width="12.42578125" style="2" customWidth="1"/>
    <col min="6" max="7" width="9.140625" style="2"/>
    <col min="8" max="8" width="13.140625" style="2" customWidth="1"/>
    <col min="9" max="10" width="9.140625" style="2"/>
    <col min="11" max="11" width="18.140625" style="2" customWidth="1"/>
    <col min="12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2.2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50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20"/>
      <c r="C4" s="20"/>
      <c r="D4" s="21"/>
      <c r="E4" s="22" t="s">
        <v>51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75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4" t="s">
        <v>17</v>
      </c>
      <c r="B17" s="64"/>
      <c r="C17" s="64"/>
      <c r="D17" s="64"/>
      <c r="E17" s="64"/>
    </row>
    <row r="18" spans="1:7" ht="62.25" customHeight="1" x14ac:dyDescent="0.25">
      <c r="A18" s="64" t="s">
        <v>28</v>
      </c>
      <c r="B18" s="64"/>
      <c r="C18" s="64"/>
      <c r="D18" s="64"/>
      <c r="E18" s="64"/>
    </row>
    <row r="19" spans="1:7" ht="31.5" customHeight="1" x14ac:dyDescent="0.25">
      <c r="A19" s="70" t="s">
        <v>29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224.3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8" t="s">
        <v>42</v>
      </c>
      <c r="C22" s="3" t="s">
        <v>4</v>
      </c>
      <c r="D22" s="3">
        <v>7.48</v>
      </c>
      <c r="E22" s="7">
        <f>D22*F20*3</f>
        <v>5033.2920000000004</v>
      </c>
    </row>
    <row r="23" spans="1:7" x14ac:dyDescent="0.25">
      <c r="A23" s="6" t="s">
        <v>40</v>
      </c>
      <c r="B23" s="8" t="s">
        <v>23</v>
      </c>
      <c r="C23" s="3" t="s">
        <v>4</v>
      </c>
      <c r="D23" s="3">
        <v>4.5199999999999996</v>
      </c>
      <c r="E23" s="7">
        <f>D23*F20*3</f>
        <v>3041.5079999999998</v>
      </c>
    </row>
    <row r="24" spans="1:7" ht="16.5" customHeight="1" x14ac:dyDescent="0.25">
      <c r="A24" s="6" t="s">
        <v>32</v>
      </c>
      <c r="B24" s="8" t="s">
        <v>52</v>
      </c>
      <c r="C24" s="3" t="s">
        <v>34</v>
      </c>
      <c r="D24" s="18"/>
      <c r="E24" s="7">
        <v>0</v>
      </c>
    </row>
    <row r="25" spans="1:7" ht="16.5" customHeight="1" x14ac:dyDescent="0.25">
      <c r="A25" s="30"/>
      <c r="B25" s="30"/>
      <c r="C25" s="30"/>
      <c r="D25" s="30"/>
      <c r="E25" s="30"/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SUM(E22:E24)</f>
        <v>8074.8</v>
      </c>
    </row>
    <row r="28" spans="1:7" ht="28.5" customHeight="1" x14ac:dyDescent="0.25">
      <c r="A28" s="71" t="s">
        <v>56</v>
      </c>
      <c r="B28" s="71"/>
      <c r="C28" s="71"/>
      <c r="D28" s="71"/>
      <c r="E28" s="71"/>
    </row>
    <row r="29" spans="1:7" ht="28.5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0" customHeight="1" x14ac:dyDescent="0.25">
      <c r="A31" s="64" t="s">
        <v>30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65" t="s">
        <v>45</v>
      </c>
      <c r="B35" s="65"/>
      <c r="C35" s="65"/>
      <c r="D35" s="65"/>
      <c r="E35" s="65"/>
    </row>
    <row r="36" spans="1:5" x14ac:dyDescent="0.25">
      <c r="B36" s="66" t="s">
        <v>19</v>
      </c>
      <c r="C36" s="66"/>
      <c r="D36" s="66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65" t="s">
        <v>31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1" spans="1:5" x14ac:dyDescent="0.25">
      <c r="A41" s="23" t="s">
        <v>39</v>
      </c>
    </row>
    <row r="42" spans="1:5" x14ac:dyDescent="0.25">
      <c r="A42" s="13" t="s">
        <v>35</v>
      </c>
    </row>
    <row r="43" spans="1:5" x14ac:dyDescent="0.25">
      <c r="A43" s="2" t="s">
        <v>41</v>
      </c>
      <c r="B43" s="14">
        <f>'1кв'!B47</f>
        <v>23499.68</v>
      </c>
    </row>
    <row r="44" spans="1:5" ht="15.75" x14ac:dyDescent="0.25">
      <c r="A44" s="29" t="s">
        <v>46</v>
      </c>
      <c r="B44" s="15"/>
    </row>
    <row r="45" spans="1:5" x14ac:dyDescent="0.25">
      <c r="A45" s="2" t="s">
        <v>36</v>
      </c>
      <c r="B45" s="16">
        <v>10950.6</v>
      </c>
    </row>
    <row r="46" spans="1:5" ht="18.75" customHeight="1" x14ac:dyDescent="0.25">
      <c r="A46" s="29" t="s">
        <v>38</v>
      </c>
      <c r="B46" s="16">
        <f>E26</f>
        <v>8074.8</v>
      </c>
    </row>
    <row r="47" spans="1:5" x14ac:dyDescent="0.25">
      <c r="A47" s="13" t="s">
        <v>37</v>
      </c>
      <c r="B47" s="14">
        <f>B43+B45-B46</f>
        <v>26375.48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2" zoomScaleSheetLayoutView="100" workbookViewId="0">
      <selection activeCell="A34" sqref="A34:E34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5" style="2" customWidth="1"/>
    <col min="5" max="5" width="12.42578125" style="2" customWidth="1"/>
    <col min="6" max="7" width="9.140625" style="2"/>
    <col min="8" max="8" width="13.140625" style="2" customWidth="1"/>
    <col min="9" max="10" width="9.140625" style="2"/>
    <col min="11" max="11" width="18.140625" style="2" customWidth="1"/>
    <col min="12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2.2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53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20"/>
      <c r="C4" s="20"/>
      <c r="D4" s="21"/>
      <c r="E4" s="22" t="s">
        <v>54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75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4" t="s">
        <v>17</v>
      </c>
      <c r="B17" s="64"/>
      <c r="C17" s="64"/>
      <c r="D17" s="64"/>
      <c r="E17" s="64"/>
    </row>
    <row r="18" spans="1:7" ht="62.25" customHeight="1" x14ac:dyDescent="0.25">
      <c r="A18" s="64" t="s">
        <v>28</v>
      </c>
      <c r="B18" s="64"/>
      <c r="C18" s="64"/>
      <c r="D18" s="64"/>
      <c r="E18" s="64"/>
    </row>
    <row r="19" spans="1:7" ht="31.5" customHeight="1" x14ac:dyDescent="0.25">
      <c r="A19" s="70" t="s">
        <v>29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224.3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8" t="s">
        <v>42</v>
      </c>
      <c r="C22" s="3" t="s">
        <v>4</v>
      </c>
      <c r="D22" s="3">
        <v>8.1999999999999993</v>
      </c>
      <c r="E22" s="7">
        <f>D22*F20*3</f>
        <v>5517.78</v>
      </c>
    </row>
    <row r="23" spans="1:7" x14ac:dyDescent="0.25">
      <c r="A23" s="6" t="s">
        <v>40</v>
      </c>
      <c r="B23" s="8" t="s">
        <v>23</v>
      </c>
      <c r="C23" s="3" t="s">
        <v>4</v>
      </c>
      <c r="D23" s="3">
        <v>4.95</v>
      </c>
      <c r="E23" s="7">
        <f>D23*F20*3</f>
        <v>3330.8550000000005</v>
      </c>
    </row>
    <row r="24" spans="1:7" ht="16.5" customHeight="1" x14ac:dyDescent="0.25">
      <c r="A24" s="6" t="s">
        <v>32</v>
      </c>
      <c r="B24" s="8" t="s">
        <v>55</v>
      </c>
      <c r="C24" s="3" t="s">
        <v>34</v>
      </c>
      <c r="D24" s="18"/>
      <c r="E24" s="7">
        <v>0</v>
      </c>
    </row>
    <row r="25" spans="1:7" ht="16.5" customHeight="1" x14ac:dyDescent="0.25">
      <c r="A25" s="6" t="s">
        <v>57</v>
      </c>
      <c r="B25" s="8" t="s">
        <v>58</v>
      </c>
      <c r="C25" s="3" t="s">
        <v>34</v>
      </c>
      <c r="D25" s="18"/>
      <c r="E25" s="7">
        <v>1938.2</v>
      </c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10786.835000000001</v>
      </c>
    </row>
    <row r="28" spans="1:7" ht="28.5" customHeight="1" x14ac:dyDescent="0.25">
      <c r="A28" s="71" t="s">
        <v>59</v>
      </c>
      <c r="B28" s="71"/>
      <c r="C28" s="71"/>
      <c r="D28" s="71"/>
      <c r="E28" s="71"/>
    </row>
    <row r="29" spans="1:7" ht="28.5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0" customHeight="1" x14ac:dyDescent="0.25">
      <c r="A31" s="64" t="s">
        <v>30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65" t="s">
        <v>45</v>
      </c>
      <c r="B35" s="65"/>
      <c r="C35" s="65"/>
      <c r="D35" s="65"/>
      <c r="E35" s="65"/>
    </row>
    <row r="36" spans="1:5" x14ac:dyDescent="0.25">
      <c r="B36" s="66" t="s">
        <v>19</v>
      </c>
      <c r="C36" s="66"/>
      <c r="D36" s="66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65" t="s">
        <v>31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1" spans="1:5" x14ac:dyDescent="0.25">
      <c r="A41" s="23" t="s">
        <v>39</v>
      </c>
    </row>
    <row r="42" spans="1:5" x14ac:dyDescent="0.25">
      <c r="A42" s="13" t="s">
        <v>35</v>
      </c>
    </row>
    <row r="43" spans="1:5" x14ac:dyDescent="0.25">
      <c r="A43" s="2" t="s">
        <v>41</v>
      </c>
      <c r="B43" s="14">
        <f>'2кв'!B47</f>
        <v>26375.48</v>
      </c>
    </row>
    <row r="44" spans="1:5" ht="15.75" x14ac:dyDescent="0.25">
      <c r="A44" s="29" t="s">
        <v>60</v>
      </c>
      <c r="B44" s="15"/>
    </row>
    <row r="45" spans="1:5" x14ac:dyDescent="0.25">
      <c r="A45" s="2" t="s">
        <v>36</v>
      </c>
      <c r="B45" s="16">
        <v>23428.99</v>
      </c>
    </row>
    <row r="46" spans="1:5" ht="18.75" customHeight="1" x14ac:dyDescent="0.25">
      <c r="A46" s="29" t="s">
        <v>38</v>
      </c>
      <c r="B46" s="16">
        <f>E26</f>
        <v>10786.835000000001</v>
      </c>
    </row>
    <row r="47" spans="1:5" x14ac:dyDescent="0.25">
      <c r="A47" s="13" t="s">
        <v>37</v>
      </c>
      <c r="B47" s="14">
        <f>B43+B45-B46</f>
        <v>39017.635000000002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21" zoomScaleSheetLayoutView="100" workbookViewId="0">
      <selection activeCell="A25" sqref="A25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5" style="2" customWidth="1"/>
    <col min="5" max="5" width="12.42578125" style="2" customWidth="1"/>
    <col min="6" max="7" width="9.140625" style="2"/>
    <col min="8" max="8" width="13.140625" style="2" customWidth="1"/>
    <col min="9" max="10" width="9.140625" style="2"/>
    <col min="11" max="11" width="18.140625" style="2" customWidth="1"/>
    <col min="12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2.2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61</v>
      </c>
      <c r="B3" s="75"/>
      <c r="C3" s="75"/>
      <c r="D3" s="75"/>
      <c r="E3" s="75"/>
    </row>
    <row r="4" spans="1:5" s="1" customFormat="1" ht="15.75" x14ac:dyDescent="0.25">
      <c r="A4" s="34" t="s">
        <v>13</v>
      </c>
      <c r="B4" s="4"/>
      <c r="C4" s="4"/>
      <c r="D4" s="2"/>
      <c r="E4" s="35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25</v>
      </c>
      <c r="B7" s="76"/>
      <c r="C7" s="76"/>
      <c r="D7" s="76"/>
      <c r="E7" s="76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64" t="s">
        <v>26</v>
      </c>
      <c r="B9" s="64"/>
      <c r="C9" s="64"/>
      <c r="D9" s="64"/>
      <c r="E9" s="64"/>
    </row>
    <row r="10" spans="1:5" ht="24.75" customHeight="1" x14ac:dyDescent="0.25">
      <c r="A10" s="77" t="s">
        <v>14</v>
      </c>
      <c r="B10" s="78"/>
      <c r="C10" s="78"/>
      <c r="D10" s="78"/>
      <c r="E10" s="78"/>
    </row>
    <row r="11" spans="1:5" ht="29.25" customHeight="1" x14ac:dyDescent="0.25">
      <c r="A11" s="64" t="s">
        <v>27</v>
      </c>
      <c r="B11" s="64"/>
      <c r="C11" s="64"/>
      <c r="D11" s="64"/>
      <c r="E11" s="6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8" t="s">
        <v>2</v>
      </c>
      <c r="B14" s="69"/>
      <c r="C14" s="69"/>
      <c r="D14" s="69"/>
      <c r="E14" s="69"/>
    </row>
    <row r="15" spans="1:5" x14ac:dyDescent="0.25">
      <c r="A15" s="64" t="s">
        <v>44</v>
      </c>
      <c r="B15" s="64"/>
      <c r="C15" s="64"/>
      <c r="D15" s="64"/>
      <c r="E15" s="64"/>
    </row>
    <row r="16" spans="1:5" x14ac:dyDescent="0.25">
      <c r="A16" s="68" t="s">
        <v>16</v>
      </c>
      <c r="B16" s="69"/>
      <c r="C16" s="69"/>
      <c r="D16" s="69"/>
      <c r="E16" s="69"/>
    </row>
    <row r="17" spans="1:7" ht="32.25" customHeight="1" x14ac:dyDescent="0.25">
      <c r="A17" s="64" t="s">
        <v>17</v>
      </c>
      <c r="B17" s="64"/>
      <c r="C17" s="64"/>
      <c r="D17" s="64"/>
      <c r="E17" s="64"/>
    </row>
    <row r="18" spans="1:7" ht="62.25" customHeight="1" x14ac:dyDescent="0.25">
      <c r="A18" s="64" t="s">
        <v>28</v>
      </c>
      <c r="B18" s="64"/>
      <c r="C18" s="64"/>
      <c r="D18" s="64"/>
      <c r="E18" s="64"/>
    </row>
    <row r="19" spans="1:7" ht="31.5" customHeight="1" x14ac:dyDescent="0.25">
      <c r="A19" s="70" t="s">
        <v>29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v>224.3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7" t="s">
        <v>43</v>
      </c>
      <c r="B22" s="8" t="s">
        <v>42</v>
      </c>
      <c r="C22" s="3" t="s">
        <v>4</v>
      </c>
      <c r="D22" s="3">
        <v>8.1999999999999993</v>
      </c>
      <c r="E22" s="7">
        <f>D22*F20*3</f>
        <v>5517.78</v>
      </c>
    </row>
    <row r="23" spans="1:7" x14ac:dyDescent="0.25">
      <c r="A23" s="6" t="s">
        <v>40</v>
      </c>
      <c r="B23" s="8" t="s">
        <v>23</v>
      </c>
      <c r="C23" s="3" t="s">
        <v>4</v>
      </c>
      <c r="D23" s="3">
        <v>4.95</v>
      </c>
      <c r="E23" s="7">
        <f>D23*F20*3</f>
        <v>3330.8550000000005</v>
      </c>
    </row>
    <row r="24" spans="1:7" ht="16.5" customHeight="1" x14ac:dyDescent="0.25">
      <c r="A24" s="6" t="s">
        <v>32</v>
      </c>
      <c r="B24" s="8" t="s">
        <v>62</v>
      </c>
      <c r="C24" s="3" t="s">
        <v>34</v>
      </c>
      <c r="D24" s="18"/>
      <c r="E24" s="7">
        <v>0</v>
      </c>
    </row>
    <row r="25" spans="1:7" ht="16.5" customHeight="1" x14ac:dyDescent="0.25">
      <c r="A25" s="6" t="s">
        <v>84</v>
      </c>
      <c r="B25" s="8" t="s">
        <v>85</v>
      </c>
      <c r="C25" s="3" t="s">
        <v>34</v>
      </c>
      <c r="D25" s="18"/>
      <c r="E25" s="7">
        <v>1008</v>
      </c>
    </row>
    <row r="26" spans="1:7" s="13" customFormat="1" ht="14.25" x14ac:dyDescent="0.2">
      <c r="A26" s="9" t="s">
        <v>24</v>
      </c>
      <c r="B26" s="10"/>
      <c r="C26" s="11"/>
      <c r="D26" s="11"/>
      <c r="E26" s="12">
        <f>SUM(E22:E25)</f>
        <v>9856.6350000000002</v>
      </c>
    </row>
    <row r="28" spans="1:7" ht="28.5" customHeight="1" x14ac:dyDescent="0.25">
      <c r="A28" s="71" t="s">
        <v>86</v>
      </c>
      <c r="B28" s="71"/>
      <c r="C28" s="71"/>
      <c r="D28" s="71"/>
      <c r="E28" s="71"/>
    </row>
    <row r="29" spans="1:7" ht="28.5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0" customHeight="1" x14ac:dyDescent="0.25">
      <c r="A31" s="64" t="s">
        <v>30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4" t="s">
        <v>18</v>
      </c>
      <c r="B34" s="64"/>
      <c r="C34" s="64"/>
      <c r="D34" s="64"/>
      <c r="E34" s="64"/>
    </row>
    <row r="35" spans="1:5" x14ac:dyDescent="0.25">
      <c r="A35" s="65" t="s">
        <v>45</v>
      </c>
      <c r="B35" s="65"/>
      <c r="C35" s="65"/>
      <c r="D35" s="65"/>
      <c r="E35" s="65"/>
    </row>
    <row r="36" spans="1:5" x14ac:dyDescent="0.25">
      <c r="B36" s="66" t="s">
        <v>19</v>
      </c>
      <c r="C36" s="66"/>
      <c r="D36" s="66"/>
      <c r="E36" s="5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65" t="s">
        <v>31</v>
      </c>
      <c r="B38" s="65"/>
      <c r="C38" s="65"/>
      <c r="D38" s="65"/>
      <c r="E38" s="65"/>
    </row>
    <row r="39" spans="1:5" x14ac:dyDescent="0.25">
      <c r="B39" s="66" t="s">
        <v>19</v>
      </c>
      <c r="C39" s="66"/>
      <c r="D39" s="66"/>
      <c r="E39" s="5" t="s">
        <v>6</v>
      </c>
    </row>
    <row r="41" spans="1:5" x14ac:dyDescent="0.25">
      <c r="A41" s="23" t="s">
        <v>39</v>
      </c>
    </row>
    <row r="42" spans="1:5" x14ac:dyDescent="0.25">
      <c r="A42" s="13" t="s">
        <v>35</v>
      </c>
    </row>
    <row r="43" spans="1:5" x14ac:dyDescent="0.25">
      <c r="A43" s="2" t="s">
        <v>41</v>
      </c>
      <c r="B43" s="14">
        <f>'3кв'!B47</f>
        <v>39017.635000000002</v>
      </c>
    </row>
    <row r="44" spans="1:5" ht="15.75" x14ac:dyDescent="0.25">
      <c r="A44" s="33" t="s">
        <v>60</v>
      </c>
      <c r="B44" s="15"/>
    </row>
    <row r="45" spans="1:5" x14ac:dyDescent="0.25">
      <c r="A45" s="2" t="s">
        <v>36</v>
      </c>
      <c r="B45" s="16">
        <v>11992.53</v>
      </c>
    </row>
    <row r="46" spans="1:5" ht="18.75" customHeight="1" x14ac:dyDescent="0.25">
      <c r="A46" s="33" t="s">
        <v>38</v>
      </c>
      <c r="B46" s="16">
        <f>E26</f>
        <v>9856.6350000000002</v>
      </c>
    </row>
    <row r="47" spans="1:5" x14ac:dyDescent="0.25">
      <c r="A47" s="13" t="s">
        <v>37</v>
      </c>
      <c r="B47" s="14">
        <f>B43+B45-B46</f>
        <v>41153.53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SheetLayoutView="100" workbookViewId="0">
      <selection activeCell="B33" sqref="B33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0" t="s">
        <v>63</v>
      </c>
      <c r="B1" s="80"/>
      <c r="C1" s="80"/>
      <c r="D1" s="36"/>
    </row>
    <row r="2" spans="1:5" x14ac:dyDescent="0.25">
      <c r="A2" s="81" t="s">
        <v>64</v>
      </c>
      <c r="B2" s="81"/>
      <c r="C2" s="81"/>
      <c r="D2" s="15"/>
    </row>
    <row r="3" spans="1:5" x14ac:dyDescent="0.25">
      <c r="A3" s="81" t="s">
        <v>83</v>
      </c>
      <c r="B3" s="81"/>
      <c r="C3" s="81"/>
      <c r="D3" s="15"/>
    </row>
    <row r="4" spans="1:5" x14ac:dyDescent="0.25">
      <c r="A4" s="80" t="s">
        <v>65</v>
      </c>
      <c r="B4" s="80"/>
      <c r="C4" s="80"/>
      <c r="D4" s="36"/>
    </row>
    <row r="5" spans="1:5" x14ac:dyDescent="0.25">
      <c r="A5" s="82"/>
      <c r="B5" s="82"/>
      <c r="C5" s="82"/>
    </row>
    <row r="6" spans="1:5" x14ac:dyDescent="0.25">
      <c r="A6" s="15"/>
      <c r="B6" s="37" t="s">
        <v>66</v>
      </c>
      <c r="C6" s="38">
        <f>'1кв'!B43</f>
        <v>18783.740000000002</v>
      </c>
      <c r="D6" s="39"/>
    </row>
    <row r="7" spans="1:5" x14ac:dyDescent="0.25">
      <c r="A7" s="40" t="s">
        <v>67</v>
      </c>
      <c r="B7" s="37" t="s">
        <v>87</v>
      </c>
      <c r="C7" s="38"/>
      <c r="D7" s="39"/>
    </row>
    <row r="8" spans="1:5" x14ac:dyDescent="0.25">
      <c r="B8" s="41" t="s">
        <v>68</v>
      </c>
      <c r="C8" s="42">
        <f>'1кв'!B45+'2кв'!B45+'3кв'!B45+'4кв'!B45</f>
        <v>59196.66</v>
      </c>
      <c r="D8" s="43"/>
      <c r="E8" s="44"/>
    </row>
    <row r="9" spans="1:5" x14ac:dyDescent="0.25">
      <c r="B9" s="45"/>
      <c r="C9" s="42"/>
      <c r="D9" s="43"/>
    </row>
    <row r="10" spans="1:5" x14ac:dyDescent="0.25">
      <c r="A10" s="20"/>
      <c r="B10" s="41" t="s">
        <v>69</v>
      </c>
      <c r="C10" s="46">
        <f>SUM(C8:C9)</f>
        <v>59196.66</v>
      </c>
      <c r="D10" s="39"/>
    </row>
    <row r="11" spans="1:5" x14ac:dyDescent="0.25">
      <c r="B11" s="79"/>
      <c r="C11" s="79"/>
      <c r="D11" s="47"/>
    </row>
    <row r="12" spans="1:5" ht="17.25" customHeight="1" x14ac:dyDescent="0.25">
      <c r="A12" s="48" t="s">
        <v>70</v>
      </c>
      <c r="B12" s="17" t="s">
        <v>71</v>
      </c>
      <c r="C12" s="42">
        <f>'1кв'!E22+'2кв'!E22+'3кв'!E22+'4кв'!E22</f>
        <v>21102.144</v>
      </c>
      <c r="D12" s="47"/>
    </row>
    <row r="13" spans="1:5" ht="15" customHeight="1" x14ac:dyDescent="0.25">
      <c r="A13" s="48"/>
      <c r="B13" s="45" t="s">
        <v>72</v>
      </c>
      <c r="C13" s="42">
        <f>'1кв'!E23+'2кв'!E23+'3кв'!E23+'4кв'!E23</f>
        <v>12744.725999999999</v>
      </c>
      <c r="D13" s="47"/>
    </row>
    <row r="14" spans="1:5" x14ac:dyDescent="0.25">
      <c r="B14" s="45" t="s">
        <v>32</v>
      </c>
      <c r="C14" s="42">
        <f>'1кв'!E24+'2кв'!E24+'3кв'!E24+'4кв'!E24</f>
        <v>33.799999999999997</v>
      </c>
      <c r="D14" s="47"/>
      <c r="E14" s="44"/>
    </row>
    <row r="15" spans="1:5" x14ac:dyDescent="0.25">
      <c r="A15" s="48"/>
      <c r="B15" s="49" t="s">
        <v>73</v>
      </c>
      <c r="C15" s="42">
        <v>0</v>
      </c>
      <c r="D15" s="47"/>
    </row>
    <row r="16" spans="1:5" x14ac:dyDescent="0.25">
      <c r="A16" s="48"/>
      <c r="B16" s="49" t="s">
        <v>74</v>
      </c>
      <c r="C16" s="50">
        <f>SUM(C18:C20)</f>
        <v>2946.2</v>
      </c>
      <c r="D16" s="47"/>
    </row>
    <row r="17" spans="1:7" x14ac:dyDescent="0.25">
      <c r="A17" s="48"/>
      <c r="B17" s="49" t="s">
        <v>75</v>
      </c>
      <c r="C17" s="51"/>
      <c r="D17" s="47"/>
      <c r="G17" s="44"/>
    </row>
    <row r="18" spans="1:7" x14ac:dyDescent="0.25">
      <c r="A18" s="48"/>
      <c r="B18" s="52" t="str">
        <f>'3кв'!A25</f>
        <v>окраска входной двери</v>
      </c>
      <c r="C18" s="53">
        <f>'3кв'!E25</f>
        <v>1938.2</v>
      </c>
      <c r="D18" s="47"/>
    </row>
    <row r="19" spans="1:7" x14ac:dyDescent="0.25">
      <c r="A19" s="48"/>
      <c r="B19" s="6" t="s">
        <v>84</v>
      </c>
      <c r="C19" s="54">
        <f>'4кв'!E25</f>
        <v>1008</v>
      </c>
      <c r="D19" s="47"/>
    </row>
    <row r="20" spans="1:7" x14ac:dyDescent="0.25">
      <c r="A20" s="48"/>
      <c r="B20" s="52"/>
      <c r="C20" s="54"/>
      <c r="D20" s="47"/>
    </row>
    <row r="21" spans="1:7" x14ac:dyDescent="0.25">
      <c r="B21" s="55" t="s">
        <v>76</v>
      </c>
      <c r="C21" s="56">
        <f>SUM(C12:C16)</f>
        <v>36826.869999999995</v>
      </c>
      <c r="D21" s="47"/>
      <c r="E21" s="44"/>
    </row>
    <row r="22" spans="1:7" x14ac:dyDescent="0.25">
      <c r="B22" s="55" t="s">
        <v>77</v>
      </c>
      <c r="C22" s="57">
        <f>C6+C10-C21</f>
        <v>41153.530000000013</v>
      </c>
      <c r="D22" s="47"/>
    </row>
    <row r="23" spans="1:7" x14ac:dyDescent="0.25">
      <c r="B23" s="40"/>
      <c r="C23" s="40"/>
      <c r="D23" s="47"/>
    </row>
    <row r="24" spans="1:7" x14ac:dyDescent="0.25">
      <c r="B24" s="58" t="s">
        <v>78</v>
      </c>
      <c r="C24" s="58"/>
      <c r="D24" s="47"/>
    </row>
    <row r="25" spans="1:7" x14ac:dyDescent="0.25">
      <c r="B25" s="58" t="s">
        <v>79</v>
      </c>
      <c r="C25" s="59">
        <v>27740.74</v>
      </c>
      <c r="D25" s="47"/>
    </row>
    <row r="26" spans="1:7" x14ac:dyDescent="0.25">
      <c r="B26" s="60" t="s">
        <v>88</v>
      </c>
      <c r="C26" s="61">
        <v>29589.7</v>
      </c>
      <c r="D26" s="47"/>
    </row>
    <row r="27" spans="1:7" x14ac:dyDescent="0.25">
      <c r="B27" s="58" t="s">
        <v>80</v>
      </c>
      <c r="C27" s="62">
        <f>C26-C25</f>
        <v>1848.9599999999991</v>
      </c>
      <c r="D27" s="47"/>
    </row>
    <row r="28" spans="1:7" x14ac:dyDescent="0.25">
      <c r="B28" s="40"/>
      <c r="C28" s="40"/>
      <c r="D28" s="47"/>
    </row>
    <row r="29" spans="1:7" x14ac:dyDescent="0.25">
      <c r="A29" s="1" t="s">
        <v>81</v>
      </c>
      <c r="B29" s="40" t="s">
        <v>89</v>
      </c>
      <c r="C29" s="40"/>
      <c r="D29" s="47"/>
    </row>
    <row r="30" spans="1:7" x14ac:dyDescent="0.25">
      <c r="B30" s="40" t="s">
        <v>90</v>
      </c>
      <c r="C30" s="40"/>
      <c r="D30" s="47"/>
    </row>
    <row r="31" spans="1:7" x14ac:dyDescent="0.25">
      <c r="B31" s="40" t="s">
        <v>91</v>
      </c>
      <c r="C31" s="40"/>
      <c r="D31" s="47"/>
    </row>
    <row r="32" spans="1:7" s="2" customFormat="1" x14ac:dyDescent="0.25">
      <c r="A32" s="1"/>
      <c r="B32"/>
      <c r="C32" s="40"/>
      <c r="D32" s="63"/>
    </row>
    <row r="33" spans="1:4" s="2" customFormat="1" x14ac:dyDescent="0.25">
      <c r="A33" s="1"/>
      <c r="B33" s="58" t="s">
        <v>82</v>
      </c>
      <c r="C33" s="40"/>
      <c r="D33" s="63"/>
    </row>
    <row r="34" spans="1:4" x14ac:dyDescent="0.25">
      <c r="B34" s="40"/>
      <c r="C34" s="40"/>
      <c r="D34" s="47"/>
    </row>
    <row r="35" spans="1:4" x14ac:dyDescent="0.25">
      <c r="B35" s="40"/>
      <c r="C35" s="40"/>
      <c r="D35" s="47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2026-03-01T07:09:33Z</dcterms:modified>
</cp:coreProperties>
</file>