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отчет!$A$1:$C$35</definedName>
  </definedNames>
  <calcPr calcId="145621"/>
</workbook>
</file>

<file path=xl/calcChain.xml><?xml version="1.0" encoding="utf-8"?>
<calcChain xmlns="http://schemas.openxmlformats.org/spreadsheetml/2006/main">
  <c r="C23" i="20" l="1"/>
  <c r="C12" i="20" l="1"/>
  <c r="C13" i="20"/>
  <c r="C14" i="20"/>
  <c r="C11" i="20"/>
  <c r="C8" i="20"/>
  <c r="C6" i="20"/>
  <c r="C9" i="20"/>
  <c r="B44" i="19"/>
  <c r="E23" i="19"/>
  <c r="E22" i="19"/>
  <c r="E21" i="19"/>
  <c r="E26" i="19" s="1"/>
  <c r="B47" i="19" s="1"/>
  <c r="C17" i="20" l="1"/>
  <c r="C18" i="20" s="1"/>
  <c r="B48" i="19"/>
  <c r="B44" i="18"/>
  <c r="E23" i="18"/>
  <c r="E22" i="18"/>
  <c r="E21" i="18"/>
  <c r="E26" i="18" s="1"/>
  <c r="B47" i="18" s="1"/>
  <c r="B48" i="18" l="1"/>
  <c r="B44" i="17"/>
  <c r="E23" i="17"/>
  <c r="E22" i="17" l="1"/>
  <c r="E21" i="17"/>
  <c r="E26" i="17" l="1"/>
  <c r="B47" i="17" s="1"/>
  <c r="B48" i="17" s="1"/>
  <c r="E26" i="16"/>
  <c r="E23" i="16" l="1"/>
  <c r="E22" i="16"/>
  <c r="E21" i="16"/>
  <c r="B48" i="16" s="1"/>
  <c r="B49" i="16" l="1"/>
</calcChain>
</file>

<file path=xl/sharedStrings.xml><?xml version="1.0" encoding="utf-8"?>
<sst xmlns="http://schemas.openxmlformats.org/spreadsheetml/2006/main" count="252" uniqueCount="91">
  <si>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</si>
  <si>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</si>
  <si>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</si>
  <si>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</si>
  <si>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</si>
  <si>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</si>
  <si>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</si>
  <si>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</si>
  <si>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</si>
  <si>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</si>
  <si>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</si>
  <si>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</si>
  <si>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</si>
  <si>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</si>
  <si>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</si>
  <si>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</si>
  <si>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</si>
  <si>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</si>
  <si>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</si>
  <si>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</si>
  <si>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</si>
  <si>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</si>
  <si>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</si>
  <si>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</si>
  <si>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Лесная, д. 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</si>
  <si>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№88  от   01.08.2012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</si>
  <si>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</si>
  <si>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</si>
  <si>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</si>
  <si>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</si>
  <si>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</si>
  <si>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</si>
  <si>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</si>
  <si>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</si>
  <si>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</si>
  <si>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Жданова Анатолия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</si>
  <si>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</si>
  <si>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Жданова А.Н.</t>
    </r>
  </si>
  <si>
    <t>Общая площадь квартир - 381,5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</si>
  <si>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</si>
  <si>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</si>
  <si>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</si>
  <si>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</si>
  <si>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</si>
  <si>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</si>
  <si>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</si>
  <si>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</si>
  <si>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</si>
  <si>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двадцать тысяч триста восемьдесят шесть рублей 71 копейка</t>
  </si>
  <si>
    <t>Предъявлено населению 21919,74руб.</t>
  </si>
  <si>
    <t>за 2 квартал 2021 года</t>
  </si>
  <si>
    <t>"30" 06 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</si>
  <si>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</si>
  <si>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</si>
  <si>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 xml:space="preserve">           2. Всего за период с "01" 04 2021 г. по "30" 06 2021 г. выполнено работ (оказано услуг) на общую сумму девятнадцать тысяч пятьсот девяносто пять рублей 95 копеек</t>
  </si>
  <si>
    <t>Предъявлено населению 21865,65руб.</t>
  </si>
  <si>
    <t xml:space="preserve">Обработка подъездов хлорсодержащими растворами опрыскивание 1 раз в неделю </t>
  </si>
  <si>
    <t>3 квартал</t>
  </si>
  <si>
    <t xml:space="preserve">           2. Всего за период с "01" 07 2021 г. по "30" 09 2021 г. выполнено работ (оказано услуг) на общую сумму двадцать одна тысяча семьсот семьдесят три рубля 44 копейки</t>
  </si>
  <si>
    <t>Предъявлено населению 23581,24руб.</t>
  </si>
  <si>
    <t>за 3 квартал 2021 года</t>
  </si>
  <si>
    <t>"30" 09  2021 г.</t>
  </si>
  <si>
    <t>за 4 квартал 2021 года</t>
  </si>
  <si>
    <t>"31" 12 2021 г.</t>
  </si>
  <si>
    <t>4 квартал</t>
  </si>
  <si>
    <t>Предъявлено населению 23529,9руб.</t>
  </si>
  <si>
    <t xml:space="preserve">           2. Всего за период  "01" 10 2021 г. по "31" 12 2021 г. выполнено работ (оказано услуг) на общую сумму двадцать одна тысяча шестьсот девяносто один рубль 44 копейки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</si>
  <si>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</si>
  <si>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</si>
  <si>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</si>
  <si>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</si>
  <si>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</si>
  <si>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</si>
  <si>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</si>
  <si>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</si>
  <si>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</si>
  <si>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</si>
  <si>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</si>
  <si>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</si>
  <si>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</si>
  <si>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</si>
  <si>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</si>
  <si>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</si>
  <si>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ул.Лесная,д.2</t>
  </si>
  <si>
    <t>Начислено всего 90791,1</t>
  </si>
  <si>
    <t>Непредвиденные работы 0  ч/ч</t>
  </si>
  <si>
    <t>Остаток средств на 01.01.2022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</si>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</sst>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6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12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6" zoomScaleNormal="100" zoomScaleSheetLayoutView="100" workbookViewId="0">
      <selection activeCell="A23" sqref="A23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76" t="s">
        <v>11</v>
      </c>
      <c r="B1" s="76"/>
      <c r="C1" s="76"/>
      <c r="D1" s="76"/>
      <c r="E1" s="76"/>
    </row>
    <row r="2" spans="1:5" ht="30" customHeight="1" x14ac:dyDescent="0.25">
      <c r="A2" s="77" t="s">
        <v>12</v>
      </c>
      <c r="B2" s="78"/>
      <c r="C2" s="78"/>
      <c r="D2" s="78"/>
      <c r="E2" s="78"/>
    </row>
    <row r="3" spans="1:5" ht="15.6" customHeight="1" x14ac:dyDescent="0.25">
      <c r="A3" s="79" t="s">
        <v>46</v>
      </c>
      <c r="B3" s="79"/>
      <c r="C3" s="79"/>
      <c r="D3" s="79"/>
      <c r="E3" s="79"/>
    </row>
    <row r="4" spans="1:5" s="1" customFormat="1" ht="15.75" x14ac:dyDescent="0.25">
      <c r="A4" s="21" t="s">
        <v>13</v>
      </c>
      <c r="B4" s="4"/>
      <c r="C4" s="4"/>
      <c r="D4" s="67" t="s">
        <v>47</v>
      </c>
      <c r="E4" s="67"/>
    </row>
    <row r="5" spans="1:5" x14ac:dyDescent="0.25">
      <c r="A5" s="27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80" t="s">
        <v>24</v>
      </c>
      <c r="B7" s="80"/>
      <c r="C7" s="80"/>
      <c r="D7" s="80"/>
      <c r="E7" s="80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8" t="s">
        <v>35</v>
      </c>
      <c r="B9" s="68"/>
      <c r="C9" s="68"/>
      <c r="D9" s="68"/>
      <c r="E9" s="68"/>
    </row>
    <row r="10" spans="1:5" ht="25.1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68" t="s">
        <v>36</v>
      </c>
      <c r="B11" s="68"/>
      <c r="C11" s="68"/>
      <c r="D11" s="68"/>
      <c r="E11" s="68"/>
    </row>
    <row r="12" spans="1:5" x14ac:dyDescent="0.25">
      <c r="A12" s="68" t="s">
        <v>22</v>
      </c>
      <c r="B12" s="68"/>
      <c r="C12" s="68"/>
      <c r="D12" s="68"/>
      <c r="E12" s="68"/>
    </row>
    <row r="13" spans="1:5" x14ac:dyDescent="0.25">
      <c r="A13" s="70" t="s">
        <v>2</v>
      </c>
      <c r="B13" s="71"/>
      <c r="C13" s="71"/>
      <c r="D13" s="71"/>
      <c r="E13" s="71"/>
    </row>
    <row r="14" spans="1:5" x14ac:dyDescent="0.25">
      <c r="A14" s="68" t="s">
        <v>21</v>
      </c>
      <c r="B14" s="68"/>
      <c r="C14" s="68"/>
      <c r="D14" s="68"/>
      <c r="E14" s="68"/>
    </row>
    <row r="15" spans="1:5" x14ac:dyDescent="0.25">
      <c r="A15" s="70" t="s">
        <v>15</v>
      </c>
      <c r="B15" s="71"/>
      <c r="C15" s="71"/>
      <c r="D15" s="71"/>
      <c r="E15" s="71"/>
    </row>
    <row r="16" spans="1:5" ht="31.5" customHeight="1" x14ac:dyDescent="0.25">
      <c r="A16" s="68" t="s">
        <v>16</v>
      </c>
      <c r="B16" s="68"/>
      <c r="C16" s="68"/>
      <c r="D16" s="68"/>
      <c r="E16" s="68"/>
    </row>
    <row r="17" spans="1:8" ht="59.45" customHeight="1" x14ac:dyDescent="0.25">
      <c r="A17" s="68" t="s">
        <v>25</v>
      </c>
      <c r="B17" s="68"/>
      <c r="C17" s="68"/>
      <c r="D17" s="68"/>
      <c r="E17" s="68"/>
    </row>
    <row r="18" spans="1:8" ht="30" customHeight="1" x14ac:dyDescent="0.25">
      <c r="A18" s="72" t="s">
        <v>26</v>
      </c>
      <c r="B18" s="72"/>
      <c r="C18" s="72"/>
      <c r="D18" s="72"/>
      <c r="E18" s="72"/>
    </row>
    <row r="19" spans="1:8" x14ac:dyDescent="0.25">
      <c r="A19" s="72"/>
      <c r="B19" s="72"/>
      <c r="C19" s="72"/>
      <c r="D19" s="72"/>
      <c r="E19" s="72"/>
      <c r="F19" s="2">
        <v>381.5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4" t="s">
        <v>44</v>
      </c>
      <c r="B21" s="9" t="s">
        <v>33</v>
      </c>
      <c r="C21" s="3" t="s">
        <v>4</v>
      </c>
      <c r="D21" s="3">
        <v>12.31</v>
      </c>
      <c r="E21" s="8">
        <f>D21*F19*G19</f>
        <v>14088.795000000002</v>
      </c>
    </row>
    <row r="22" spans="1:8" x14ac:dyDescent="0.25">
      <c r="A22" s="7" t="s">
        <v>43</v>
      </c>
      <c r="B22" s="9" t="s">
        <v>23</v>
      </c>
      <c r="C22" s="3" t="s">
        <v>4</v>
      </c>
      <c r="D22" s="3">
        <v>3.43</v>
      </c>
      <c r="E22" s="8">
        <f>D22*F19*G19</f>
        <v>3925.6350000000002</v>
      </c>
    </row>
    <row r="23" spans="1:8" ht="75" x14ac:dyDescent="0.25">
      <c r="A23" s="7" t="s">
        <v>45</v>
      </c>
      <c r="B23" s="9" t="s">
        <v>29</v>
      </c>
      <c r="C23" s="3" t="s">
        <v>4</v>
      </c>
      <c r="D23" s="3"/>
      <c r="E23" s="8">
        <f>790.76*3</f>
        <v>2372.2799999999997</v>
      </c>
    </row>
    <row r="24" spans="1:8" x14ac:dyDescent="0.25">
      <c r="A24" s="7" t="s">
        <v>28</v>
      </c>
      <c r="B24" s="9" t="s">
        <v>29</v>
      </c>
      <c r="C24" s="3" t="s">
        <v>30</v>
      </c>
      <c r="D24" s="3"/>
      <c r="E24" s="8">
        <v>0</v>
      </c>
    </row>
    <row r="25" spans="1:8" x14ac:dyDescent="0.25">
      <c r="A25" s="23"/>
      <c r="B25" s="9"/>
      <c r="C25" s="3"/>
      <c r="D25" s="3"/>
      <c r="E25" s="8"/>
    </row>
    <row r="26" spans="1:8" s="14" customFormat="1" ht="14.25" x14ac:dyDescent="0.2">
      <c r="A26" s="10" t="s">
        <v>31</v>
      </c>
      <c r="B26" s="11"/>
      <c r="C26" s="12"/>
      <c r="D26" s="12"/>
      <c r="E26" s="13">
        <f>SUM(E21:E25)</f>
        <v>20386.71</v>
      </c>
    </row>
    <row r="28" spans="1:8" ht="29.25" customHeight="1" x14ac:dyDescent="0.25">
      <c r="A28" s="73" t="s">
        <v>48</v>
      </c>
      <c r="B28" s="73"/>
      <c r="C28" s="73"/>
      <c r="D28" s="73"/>
      <c r="E28" s="73"/>
    </row>
    <row r="29" spans="1:8" ht="29.25" customHeight="1" x14ac:dyDescent="0.25">
      <c r="A29" s="68" t="s">
        <v>20</v>
      </c>
      <c r="B29" s="68"/>
      <c r="C29" s="68"/>
      <c r="D29" s="68"/>
      <c r="E29" s="68"/>
    </row>
    <row r="30" spans="1:8" x14ac:dyDescent="0.25">
      <c r="A30" s="68" t="s">
        <v>19</v>
      </c>
      <c r="B30" s="68"/>
      <c r="C30" s="68"/>
      <c r="D30" s="68"/>
      <c r="E30" s="68"/>
      <c r="F30" s="14"/>
      <c r="G30" s="14"/>
      <c r="H30" s="15"/>
    </row>
    <row r="31" spans="1:8" ht="30" customHeight="1" x14ac:dyDescent="0.25">
      <c r="A31" s="68" t="s">
        <v>32</v>
      </c>
      <c r="B31" s="68"/>
      <c r="C31" s="68"/>
      <c r="D31" s="68"/>
      <c r="E31" s="68"/>
    </row>
    <row r="32" spans="1:8" x14ac:dyDescent="0.25">
      <c r="A32" s="68" t="s">
        <v>17</v>
      </c>
      <c r="B32" s="68"/>
      <c r="C32" s="68"/>
      <c r="D32" s="68"/>
      <c r="E32" s="68"/>
    </row>
    <row r="33" spans="1:5" x14ac:dyDescent="0.25">
      <c r="A33" s="25"/>
      <c r="B33" s="25"/>
      <c r="C33" s="25"/>
      <c r="D33" s="25"/>
      <c r="E33" s="25"/>
    </row>
    <row r="34" spans="1:5" x14ac:dyDescent="0.25">
      <c r="A34" s="25"/>
      <c r="B34" s="25"/>
      <c r="C34" s="25"/>
      <c r="D34" s="25"/>
      <c r="E34" s="25"/>
    </row>
    <row r="35" spans="1:5" x14ac:dyDescent="0.25">
      <c r="A35" s="69" t="s">
        <v>5</v>
      </c>
      <c r="B35" s="69"/>
      <c r="C35" s="69"/>
      <c r="D35" s="69"/>
      <c r="E35" s="69"/>
    </row>
    <row r="36" spans="1:5" x14ac:dyDescent="0.25">
      <c r="A36" s="68" t="s">
        <v>17</v>
      </c>
      <c r="B36" s="68"/>
      <c r="C36" s="68"/>
      <c r="D36" s="68"/>
      <c r="E36" s="68"/>
    </row>
    <row r="37" spans="1:5" x14ac:dyDescent="0.25">
      <c r="A37" s="65" t="s">
        <v>27</v>
      </c>
      <c r="B37" s="65"/>
      <c r="C37" s="65"/>
      <c r="D37" s="65"/>
      <c r="E37" s="5"/>
    </row>
    <row r="38" spans="1:5" x14ac:dyDescent="0.25">
      <c r="B38" s="66" t="s">
        <v>18</v>
      </c>
      <c r="C38" s="66"/>
      <c r="D38" s="66"/>
      <c r="E38" s="6" t="s">
        <v>6</v>
      </c>
    </row>
    <row r="39" spans="1:5" x14ac:dyDescent="0.25">
      <c r="A39" s="26"/>
      <c r="B39" s="26"/>
      <c r="C39" s="26"/>
      <c r="D39" s="26"/>
      <c r="E39" s="26"/>
    </row>
    <row r="40" spans="1:5" x14ac:dyDescent="0.25">
      <c r="A40" s="65" t="s">
        <v>37</v>
      </c>
      <c r="B40" s="65"/>
      <c r="C40" s="65"/>
      <c r="D40" s="65"/>
      <c r="E40" s="5"/>
    </row>
    <row r="41" spans="1:5" x14ac:dyDescent="0.25">
      <c r="B41" s="66" t="s">
        <v>18</v>
      </c>
      <c r="C41" s="66"/>
      <c r="D41" s="66"/>
      <c r="E41" s="6" t="s">
        <v>6</v>
      </c>
    </row>
    <row r="43" spans="1:5" x14ac:dyDescent="0.25">
      <c r="A43" s="19" t="s">
        <v>38</v>
      </c>
    </row>
    <row r="44" spans="1:5" x14ac:dyDescent="0.25">
      <c r="A44" s="14" t="s">
        <v>34</v>
      </c>
    </row>
    <row r="45" spans="1:5" x14ac:dyDescent="0.25">
      <c r="A45" s="2" t="s">
        <v>42</v>
      </c>
      <c r="B45" s="16">
        <v>-62742.36</v>
      </c>
    </row>
    <row r="46" spans="1:5" x14ac:dyDescent="0.25">
      <c r="A46" s="20" t="s">
        <v>49</v>
      </c>
    </row>
    <row r="47" spans="1:5" x14ac:dyDescent="0.25">
      <c r="A47" s="2" t="s">
        <v>39</v>
      </c>
      <c r="B47" s="17">
        <v>19556.79</v>
      </c>
    </row>
    <row r="48" spans="1:5" ht="30" x14ac:dyDescent="0.25">
      <c r="A48" s="28" t="s">
        <v>40</v>
      </c>
      <c r="B48" s="17">
        <f>E26</f>
        <v>20386.71</v>
      </c>
    </row>
    <row r="49" spans="1:2" x14ac:dyDescent="0.25">
      <c r="A49" s="18" t="s">
        <v>41</v>
      </c>
      <c r="B49" s="22">
        <f>B45+B47-B48</f>
        <v>-63572.28</v>
      </c>
    </row>
  </sheetData>
  <mergeCells count="29">
    <mergeCell ref="A8:E8"/>
    <mergeCell ref="A1:E1"/>
    <mergeCell ref="A2:E2"/>
    <mergeCell ref="A3:E3"/>
    <mergeCell ref="A6:E6"/>
    <mergeCell ref="A7:E7"/>
    <mergeCell ref="A28:E28"/>
    <mergeCell ref="A9:E9"/>
    <mergeCell ref="A10:E10"/>
    <mergeCell ref="A11:E11"/>
    <mergeCell ref="A12:E12"/>
    <mergeCell ref="A13:E13"/>
    <mergeCell ref="A14:E14"/>
    <mergeCell ref="A37:D37"/>
    <mergeCell ref="B38:D38"/>
    <mergeCell ref="A40:D40"/>
    <mergeCell ref="B41:D41"/>
    <mergeCell ref="D4:E4"/>
    <mergeCell ref="A29:E29"/>
    <mergeCell ref="A30:E30"/>
    <mergeCell ref="A31:E31"/>
    <mergeCell ref="A32:E32"/>
    <mergeCell ref="A35:E35"/>
    <mergeCell ref="A36:E36"/>
    <mergeCell ref="A15:E15"/>
    <mergeCell ref="A16:E16"/>
    <mergeCell ref="A17:E17"/>
    <mergeCell ref="A18:E18"/>
    <mergeCell ref="A19:E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3" zoomScaleNormal="100" zoomScaleSheetLayoutView="100" workbookViewId="0">
      <selection activeCell="A23" sqref="A23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76" t="s">
        <v>11</v>
      </c>
      <c r="B1" s="76"/>
      <c r="C1" s="76"/>
      <c r="D1" s="76"/>
      <c r="E1" s="76"/>
    </row>
    <row r="2" spans="1:5" ht="30" customHeight="1" x14ac:dyDescent="0.25">
      <c r="A2" s="77" t="s">
        <v>12</v>
      </c>
      <c r="B2" s="78"/>
      <c r="C2" s="78"/>
      <c r="D2" s="78"/>
      <c r="E2" s="78"/>
    </row>
    <row r="3" spans="1:5" ht="15.6" customHeight="1" x14ac:dyDescent="0.25">
      <c r="A3" s="79" t="s">
        <v>50</v>
      </c>
      <c r="B3" s="79"/>
      <c r="C3" s="79"/>
      <c r="D3" s="79"/>
      <c r="E3" s="79"/>
    </row>
    <row r="4" spans="1:5" s="1" customFormat="1" ht="30" x14ac:dyDescent="0.25">
      <c r="A4" s="21" t="s">
        <v>13</v>
      </c>
      <c r="B4" s="4"/>
      <c r="C4" s="4"/>
      <c r="D4" s="4"/>
      <c r="E4" s="33" t="s">
        <v>51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80" t="s">
        <v>24</v>
      </c>
      <c r="B7" s="80"/>
      <c r="C7" s="80"/>
      <c r="D7" s="80"/>
      <c r="E7" s="80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8" t="s">
        <v>35</v>
      </c>
      <c r="B9" s="68"/>
      <c r="C9" s="68"/>
      <c r="D9" s="68"/>
      <c r="E9" s="68"/>
    </row>
    <row r="10" spans="1:5" ht="25.1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68" t="s">
        <v>36</v>
      </c>
      <c r="B11" s="68"/>
      <c r="C11" s="68"/>
      <c r="D11" s="68"/>
      <c r="E11" s="68"/>
    </row>
    <row r="12" spans="1:5" x14ac:dyDescent="0.25">
      <c r="A12" s="68" t="s">
        <v>22</v>
      </c>
      <c r="B12" s="68"/>
      <c r="C12" s="68"/>
      <c r="D12" s="68"/>
      <c r="E12" s="68"/>
    </row>
    <row r="13" spans="1:5" x14ac:dyDescent="0.25">
      <c r="A13" s="70" t="s">
        <v>2</v>
      </c>
      <c r="B13" s="71"/>
      <c r="C13" s="71"/>
      <c r="D13" s="71"/>
      <c r="E13" s="71"/>
    </row>
    <row r="14" spans="1:5" x14ac:dyDescent="0.25">
      <c r="A14" s="68" t="s">
        <v>21</v>
      </c>
      <c r="B14" s="68"/>
      <c r="C14" s="68"/>
      <c r="D14" s="68"/>
      <c r="E14" s="68"/>
    </row>
    <row r="15" spans="1:5" x14ac:dyDescent="0.25">
      <c r="A15" s="70" t="s">
        <v>15</v>
      </c>
      <c r="B15" s="71"/>
      <c r="C15" s="71"/>
      <c r="D15" s="71"/>
      <c r="E15" s="71"/>
    </row>
    <row r="16" spans="1:5" ht="31.5" customHeight="1" x14ac:dyDescent="0.25">
      <c r="A16" s="68" t="s">
        <v>16</v>
      </c>
      <c r="B16" s="68"/>
      <c r="C16" s="68"/>
      <c r="D16" s="68"/>
      <c r="E16" s="68"/>
    </row>
    <row r="17" spans="1:8" ht="59.45" customHeight="1" x14ac:dyDescent="0.25">
      <c r="A17" s="68" t="s">
        <v>25</v>
      </c>
      <c r="B17" s="68"/>
      <c r="C17" s="68"/>
      <c r="D17" s="68"/>
      <c r="E17" s="68"/>
    </row>
    <row r="18" spans="1:8" ht="30" customHeight="1" x14ac:dyDescent="0.25">
      <c r="A18" s="72" t="s">
        <v>26</v>
      </c>
      <c r="B18" s="72"/>
      <c r="C18" s="72"/>
      <c r="D18" s="72"/>
      <c r="E18" s="72"/>
    </row>
    <row r="19" spans="1:8" x14ac:dyDescent="0.25">
      <c r="A19" s="72"/>
      <c r="B19" s="72"/>
      <c r="C19" s="72"/>
      <c r="D19" s="72"/>
      <c r="E19" s="72"/>
      <c r="F19" s="2">
        <v>381.5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4" t="s">
        <v>44</v>
      </c>
      <c r="B21" s="9" t="s">
        <v>33</v>
      </c>
      <c r="C21" s="3" t="s">
        <v>4</v>
      </c>
      <c r="D21" s="3">
        <v>12.31</v>
      </c>
      <c r="E21" s="8">
        <f>D21*F19*G19</f>
        <v>14088.795000000002</v>
      </c>
    </row>
    <row r="22" spans="1:8" x14ac:dyDescent="0.25">
      <c r="A22" s="7" t="s">
        <v>43</v>
      </c>
      <c r="B22" s="9" t="s">
        <v>23</v>
      </c>
      <c r="C22" s="3" t="s">
        <v>4</v>
      </c>
      <c r="D22" s="3">
        <v>3.43</v>
      </c>
      <c r="E22" s="8">
        <f>D22*F19*G19</f>
        <v>3925.6350000000002</v>
      </c>
    </row>
    <row r="23" spans="1:8" ht="60" x14ac:dyDescent="0.25">
      <c r="A23" s="7" t="s">
        <v>52</v>
      </c>
      <c r="B23" s="9" t="s">
        <v>53</v>
      </c>
      <c r="C23" s="3" t="s">
        <v>4</v>
      </c>
      <c r="D23" s="3"/>
      <c r="E23" s="8">
        <f>790.76*2</f>
        <v>1581.52</v>
      </c>
    </row>
    <row r="24" spans="1:8" x14ac:dyDescent="0.25">
      <c r="A24" s="7" t="s">
        <v>28</v>
      </c>
      <c r="B24" s="9" t="s">
        <v>53</v>
      </c>
      <c r="C24" s="3" t="s">
        <v>30</v>
      </c>
      <c r="D24" s="3"/>
      <c r="E24" s="8">
        <v>0</v>
      </c>
    </row>
    <row r="25" spans="1:8" x14ac:dyDescent="0.25">
      <c r="A25" s="23"/>
      <c r="B25" s="9"/>
      <c r="C25" s="3"/>
      <c r="D25" s="3"/>
      <c r="E25" s="8"/>
    </row>
    <row r="26" spans="1:8" s="14" customFormat="1" ht="14.25" x14ac:dyDescent="0.2">
      <c r="A26" s="10" t="s">
        <v>31</v>
      </c>
      <c r="B26" s="11"/>
      <c r="C26" s="12"/>
      <c r="D26" s="12"/>
      <c r="E26" s="13">
        <f>SUM(E21:E25)</f>
        <v>19595.95</v>
      </c>
    </row>
    <row r="27" spans="1:8" ht="37.15" customHeight="1" x14ac:dyDescent="0.25">
      <c r="A27" s="81" t="s">
        <v>54</v>
      </c>
      <c r="B27" s="81"/>
      <c r="C27" s="81"/>
      <c r="D27" s="81"/>
      <c r="E27" s="81"/>
    </row>
    <row r="28" spans="1:8" ht="29.25" customHeight="1" x14ac:dyDescent="0.25">
      <c r="A28" s="68" t="s">
        <v>20</v>
      </c>
      <c r="B28" s="68"/>
      <c r="C28" s="68"/>
      <c r="D28" s="68"/>
      <c r="E28" s="68"/>
    </row>
    <row r="29" spans="1:8" x14ac:dyDescent="0.25">
      <c r="A29" s="68" t="s">
        <v>19</v>
      </c>
      <c r="B29" s="68"/>
      <c r="C29" s="68"/>
      <c r="D29" s="68"/>
      <c r="E29" s="68"/>
      <c r="F29" s="14"/>
      <c r="G29" s="14"/>
      <c r="H29" s="15"/>
    </row>
    <row r="30" spans="1:8" ht="30" customHeight="1" x14ac:dyDescent="0.25">
      <c r="A30" s="68" t="s">
        <v>32</v>
      </c>
      <c r="B30" s="68"/>
      <c r="C30" s="68"/>
      <c r="D30" s="68"/>
      <c r="E30" s="68"/>
    </row>
    <row r="31" spans="1:8" x14ac:dyDescent="0.25">
      <c r="A31" s="68" t="s">
        <v>17</v>
      </c>
      <c r="B31" s="68"/>
      <c r="C31" s="68"/>
      <c r="D31" s="68"/>
      <c r="E31" s="68"/>
    </row>
    <row r="32" spans="1:8" x14ac:dyDescent="0.25">
      <c r="A32" s="30"/>
      <c r="B32" s="30"/>
      <c r="C32" s="30"/>
      <c r="D32" s="30"/>
      <c r="E32" s="30"/>
    </row>
    <row r="33" spans="1:5" x14ac:dyDescent="0.25">
      <c r="A33" s="30"/>
      <c r="B33" s="30"/>
      <c r="C33" s="30"/>
      <c r="D33" s="30"/>
      <c r="E33" s="30"/>
    </row>
    <row r="34" spans="1:5" x14ac:dyDescent="0.25">
      <c r="A34" s="69" t="s">
        <v>5</v>
      </c>
      <c r="B34" s="69"/>
      <c r="C34" s="69"/>
      <c r="D34" s="69"/>
      <c r="E34" s="69"/>
    </row>
    <row r="35" spans="1:5" x14ac:dyDescent="0.25">
      <c r="A35" s="68" t="s">
        <v>17</v>
      </c>
      <c r="B35" s="68"/>
      <c r="C35" s="68"/>
      <c r="D35" s="68"/>
      <c r="E35" s="68"/>
    </row>
    <row r="36" spans="1:5" x14ac:dyDescent="0.25">
      <c r="A36" s="65" t="s">
        <v>27</v>
      </c>
      <c r="B36" s="65"/>
      <c r="C36" s="65"/>
      <c r="D36" s="65"/>
      <c r="E36" s="5"/>
    </row>
    <row r="37" spans="1:5" x14ac:dyDescent="0.25">
      <c r="B37" s="66" t="s">
        <v>18</v>
      </c>
      <c r="C37" s="66"/>
      <c r="D37" s="66"/>
      <c r="E37" s="6" t="s">
        <v>6</v>
      </c>
    </row>
    <row r="38" spans="1:5" x14ac:dyDescent="0.25">
      <c r="A38" s="29"/>
      <c r="B38" s="29"/>
      <c r="C38" s="29"/>
      <c r="D38" s="29"/>
      <c r="E38" s="29"/>
    </row>
    <row r="39" spans="1:5" x14ac:dyDescent="0.25">
      <c r="A39" s="65" t="s">
        <v>37</v>
      </c>
      <c r="B39" s="65"/>
      <c r="C39" s="65"/>
      <c r="D39" s="65"/>
      <c r="E39" s="5"/>
    </row>
    <row r="40" spans="1:5" x14ac:dyDescent="0.25">
      <c r="B40" s="66" t="s">
        <v>18</v>
      </c>
      <c r="C40" s="66"/>
      <c r="D40" s="66"/>
      <c r="E40" s="6" t="s">
        <v>6</v>
      </c>
    </row>
    <row r="42" spans="1:5" x14ac:dyDescent="0.25">
      <c r="A42" s="19" t="s">
        <v>38</v>
      </c>
    </row>
    <row r="43" spans="1:5" x14ac:dyDescent="0.25">
      <c r="A43" s="14" t="s">
        <v>34</v>
      </c>
    </row>
    <row r="44" spans="1:5" x14ac:dyDescent="0.25">
      <c r="A44" s="2" t="s">
        <v>42</v>
      </c>
      <c r="B44" s="16">
        <f>'1кв'!B49</f>
        <v>-63572.28</v>
      </c>
    </row>
    <row r="45" spans="1:5" x14ac:dyDescent="0.25">
      <c r="A45" s="20" t="s">
        <v>55</v>
      </c>
    </row>
    <row r="46" spans="1:5" x14ac:dyDescent="0.25">
      <c r="A46" s="2" t="s">
        <v>39</v>
      </c>
      <c r="B46" s="17">
        <v>21667.63</v>
      </c>
    </row>
    <row r="47" spans="1:5" ht="30" x14ac:dyDescent="0.25">
      <c r="A47" s="32" t="s">
        <v>40</v>
      </c>
      <c r="B47" s="17">
        <f>E26</f>
        <v>19595.95</v>
      </c>
    </row>
    <row r="48" spans="1:5" x14ac:dyDescent="0.25">
      <c r="A48" s="18" t="s">
        <v>41</v>
      </c>
      <c r="B48" s="22">
        <f>B44+B46-B47</f>
        <v>-61500.599999999991</v>
      </c>
    </row>
  </sheetData>
  <mergeCells count="28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1:E31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0" zoomScaleNormal="100" zoomScaleSheetLayoutView="100" workbookViewId="0">
      <selection activeCell="A34" sqref="A34:E34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76" t="s">
        <v>11</v>
      </c>
      <c r="B1" s="76"/>
      <c r="C1" s="76"/>
      <c r="D1" s="76"/>
      <c r="E1" s="76"/>
    </row>
    <row r="2" spans="1:5" ht="30" customHeight="1" x14ac:dyDescent="0.25">
      <c r="A2" s="77" t="s">
        <v>12</v>
      </c>
      <c r="B2" s="78"/>
      <c r="C2" s="78"/>
      <c r="D2" s="78"/>
      <c r="E2" s="78"/>
    </row>
    <row r="3" spans="1:5" ht="15.6" customHeight="1" x14ac:dyDescent="0.25">
      <c r="A3" s="79" t="s">
        <v>60</v>
      </c>
      <c r="B3" s="79"/>
      <c r="C3" s="79"/>
      <c r="D3" s="79"/>
      <c r="E3" s="79"/>
    </row>
    <row r="4" spans="1:5" s="1" customFormat="1" ht="30" x14ac:dyDescent="0.25">
      <c r="A4" s="21" t="s">
        <v>13</v>
      </c>
      <c r="B4" s="4"/>
      <c r="C4" s="4"/>
      <c r="D4" s="4"/>
      <c r="E4" s="34" t="s">
        <v>61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80" t="s">
        <v>24</v>
      </c>
      <c r="B7" s="80"/>
      <c r="C7" s="80"/>
      <c r="D7" s="80"/>
      <c r="E7" s="80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8" t="s">
        <v>35</v>
      </c>
      <c r="B9" s="68"/>
      <c r="C9" s="68"/>
      <c r="D9" s="68"/>
      <c r="E9" s="68"/>
    </row>
    <row r="10" spans="1:5" ht="25.1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68" t="s">
        <v>36</v>
      </c>
      <c r="B11" s="68"/>
      <c r="C11" s="68"/>
      <c r="D11" s="68"/>
      <c r="E11" s="68"/>
    </row>
    <row r="12" spans="1:5" x14ac:dyDescent="0.25">
      <c r="A12" s="68" t="s">
        <v>22</v>
      </c>
      <c r="B12" s="68"/>
      <c r="C12" s="68"/>
      <c r="D12" s="68"/>
      <c r="E12" s="68"/>
    </row>
    <row r="13" spans="1:5" x14ac:dyDescent="0.25">
      <c r="A13" s="70" t="s">
        <v>2</v>
      </c>
      <c r="B13" s="71"/>
      <c r="C13" s="71"/>
      <c r="D13" s="71"/>
      <c r="E13" s="71"/>
    </row>
    <row r="14" spans="1:5" x14ac:dyDescent="0.25">
      <c r="A14" s="68" t="s">
        <v>21</v>
      </c>
      <c r="B14" s="68"/>
      <c r="C14" s="68"/>
      <c r="D14" s="68"/>
      <c r="E14" s="68"/>
    </row>
    <row r="15" spans="1:5" x14ac:dyDescent="0.25">
      <c r="A15" s="70" t="s">
        <v>15</v>
      </c>
      <c r="B15" s="71"/>
      <c r="C15" s="71"/>
      <c r="D15" s="71"/>
      <c r="E15" s="71"/>
    </row>
    <row r="16" spans="1:5" ht="31.5" customHeight="1" x14ac:dyDescent="0.25">
      <c r="A16" s="68" t="s">
        <v>16</v>
      </c>
      <c r="B16" s="68"/>
      <c r="C16" s="68"/>
      <c r="D16" s="68"/>
      <c r="E16" s="68"/>
    </row>
    <row r="17" spans="1:8" ht="59.45" customHeight="1" x14ac:dyDescent="0.25">
      <c r="A17" s="68" t="s">
        <v>25</v>
      </c>
      <c r="B17" s="68"/>
      <c r="C17" s="68"/>
      <c r="D17" s="68"/>
      <c r="E17" s="68"/>
    </row>
    <row r="18" spans="1:8" ht="30" customHeight="1" x14ac:dyDescent="0.25">
      <c r="A18" s="72" t="s">
        <v>26</v>
      </c>
      <c r="B18" s="72"/>
      <c r="C18" s="72"/>
      <c r="D18" s="72"/>
      <c r="E18" s="72"/>
    </row>
    <row r="19" spans="1:8" x14ac:dyDescent="0.25">
      <c r="A19" s="72"/>
      <c r="B19" s="72"/>
      <c r="C19" s="72"/>
      <c r="D19" s="72"/>
      <c r="E19" s="72"/>
      <c r="F19" s="2">
        <v>381.5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4" t="s">
        <v>44</v>
      </c>
      <c r="B21" s="9" t="s">
        <v>33</v>
      </c>
      <c r="C21" s="3" t="s">
        <v>4</v>
      </c>
      <c r="D21" s="3">
        <v>13.28</v>
      </c>
      <c r="E21" s="8">
        <f>D21*F19*G19</f>
        <v>15198.96</v>
      </c>
    </row>
    <row r="22" spans="1:8" x14ac:dyDescent="0.25">
      <c r="A22" s="7" t="s">
        <v>43</v>
      </c>
      <c r="B22" s="9" t="s">
        <v>23</v>
      </c>
      <c r="C22" s="3" t="s">
        <v>4</v>
      </c>
      <c r="D22" s="3">
        <v>3.6</v>
      </c>
      <c r="E22" s="8">
        <f>D22*F19*G19</f>
        <v>4120.2000000000007</v>
      </c>
    </row>
    <row r="23" spans="1:8" ht="45" x14ac:dyDescent="0.25">
      <c r="A23" s="7" t="s">
        <v>56</v>
      </c>
      <c r="B23" s="9" t="s">
        <v>57</v>
      </c>
      <c r="C23" s="3" t="s">
        <v>4</v>
      </c>
      <c r="D23" s="3"/>
      <c r="E23" s="8">
        <f>790.76*3</f>
        <v>2372.2799999999997</v>
      </c>
    </row>
    <row r="24" spans="1:8" x14ac:dyDescent="0.25">
      <c r="A24" s="7" t="s">
        <v>28</v>
      </c>
      <c r="B24" s="9" t="s">
        <v>57</v>
      </c>
      <c r="C24" s="3" t="s">
        <v>30</v>
      </c>
      <c r="D24" s="3"/>
      <c r="E24" s="8">
        <v>82</v>
      </c>
    </row>
    <row r="25" spans="1:8" x14ac:dyDescent="0.25">
      <c r="A25" s="23"/>
      <c r="B25" s="9"/>
      <c r="C25" s="3"/>
      <c r="D25" s="3"/>
      <c r="E25" s="8"/>
    </row>
    <row r="26" spans="1:8" s="14" customFormat="1" ht="14.25" x14ac:dyDescent="0.2">
      <c r="A26" s="10" t="s">
        <v>31</v>
      </c>
      <c r="B26" s="11"/>
      <c r="C26" s="12"/>
      <c r="D26" s="12"/>
      <c r="E26" s="13">
        <f>SUM(E21:E25)</f>
        <v>21773.439999999999</v>
      </c>
    </row>
    <row r="27" spans="1:8" ht="37.15" customHeight="1" x14ac:dyDescent="0.25">
      <c r="A27" s="81" t="s">
        <v>58</v>
      </c>
      <c r="B27" s="81"/>
      <c r="C27" s="81"/>
      <c r="D27" s="81"/>
      <c r="E27" s="81"/>
    </row>
    <row r="28" spans="1:8" ht="29.25" customHeight="1" x14ac:dyDescent="0.25">
      <c r="A28" s="68" t="s">
        <v>20</v>
      </c>
      <c r="B28" s="68"/>
      <c r="C28" s="68"/>
      <c r="D28" s="68"/>
      <c r="E28" s="68"/>
    </row>
    <row r="29" spans="1:8" x14ac:dyDescent="0.25">
      <c r="A29" s="68" t="s">
        <v>19</v>
      </c>
      <c r="B29" s="68"/>
      <c r="C29" s="68"/>
      <c r="D29" s="68"/>
      <c r="E29" s="68"/>
      <c r="F29" s="14"/>
      <c r="G29" s="14"/>
      <c r="H29" s="15"/>
    </row>
    <row r="30" spans="1:8" ht="30" customHeight="1" x14ac:dyDescent="0.25">
      <c r="A30" s="68" t="s">
        <v>32</v>
      </c>
      <c r="B30" s="68"/>
      <c r="C30" s="68"/>
      <c r="D30" s="68"/>
      <c r="E30" s="68"/>
    </row>
    <row r="31" spans="1:8" x14ac:dyDescent="0.25">
      <c r="A31" s="68" t="s">
        <v>17</v>
      </c>
      <c r="B31" s="68"/>
      <c r="C31" s="68"/>
      <c r="D31" s="68"/>
      <c r="E31" s="68"/>
    </row>
    <row r="32" spans="1:8" x14ac:dyDescent="0.25">
      <c r="A32" s="35"/>
      <c r="B32" s="35"/>
      <c r="C32" s="35"/>
      <c r="D32" s="35"/>
      <c r="E32" s="35"/>
    </row>
    <row r="33" spans="1:5" x14ac:dyDescent="0.25">
      <c r="A33" s="35"/>
      <c r="B33" s="35"/>
      <c r="C33" s="35"/>
      <c r="D33" s="35"/>
      <c r="E33" s="35"/>
    </row>
    <row r="34" spans="1:5" x14ac:dyDescent="0.25">
      <c r="A34" s="69" t="s">
        <v>5</v>
      </c>
      <c r="B34" s="69"/>
      <c r="C34" s="69"/>
      <c r="D34" s="69"/>
      <c r="E34" s="69"/>
    </row>
    <row r="35" spans="1:5" x14ac:dyDescent="0.25">
      <c r="A35" s="68" t="s">
        <v>17</v>
      </c>
      <c r="B35" s="68"/>
      <c r="C35" s="68"/>
      <c r="D35" s="68"/>
      <c r="E35" s="68"/>
    </row>
    <row r="36" spans="1:5" x14ac:dyDescent="0.25">
      <c r="A36" s="65" t="s">
        <v>27</v>
      </c>
      <c r="B36" s="65"/>
      <c r="C36" s="65"/>
      <c r="D36" s="65"/>
      <c r="E36" s="5"/>
    </row>
    <row r="37" spans="1:5" x14ac:dyDescent="0.25">
      <c r="B37" s="66" t="s">
        <v>18</v>
      </c>
      <c r="C37" s="66"/>
      <c r="D37" s="66"/>
      <c r="E37" s="6" t="s">
        <v>6</v>
      </c>
    </row>
    <row r="38" spans="1:5" x14ac:dyDescent="0.25">
      <c r="A38" s="36"/>
      <c r="B38" s="36"/>
      <c r="C38" s="36"/>
      <c r="D38" s="36"/>
      <c r="E38" s="36"/>
    </row>
    <row r="39" spans="1:5" x14ac:dyDescent="0.25">
      <c r="A39" s="65" t="s">
        <v>37</v>
      </c>
      <c r="B39" s="65"/>
      <c r="C39" s="65"/>
      <c r="D39" s="65"/>
      <c r="E39" s="5"/>
    </row>
    <row r="40" spans="1:5" x14ac:dyDescent="0.25">
      <c r="B40" s="66" t="s">
        <v>18</v>
      </c>
      <c r="C40" s="66"/>
      <c r="D40" s="66"/>
      <c r="E40" s="6" t="s">
        <v>6</v>
      </c>
    </row>
    <row r="42" spans="1:5" x14ac:dyDescent="0.25">
      <c r="A42" s="19" t="s">
        <v>38</v>
      </c>
    </row>
    <row r="43" spans="1:5" x14ac:dyDescent="0.25">
      <c r="A43" s="14" t="s">
        <v>34</v>
      </c>
    </row>
    <row r="44" spans="1:5" x14ac:dyDescent="0.25">
      <c r="A44" s="2" t="s">
        <v>42</v>
      </c>
      <c r="B44" s="16">
        <f>'2кв'!B48</f>
        <v>-61500.599999999991</v>
      </c>
    </row>
    <row r="45" spans="1:5" x14ac:dyDescent="0.25">
      <c r="A45" s="20" t="s">
        <v>59</v>
      </c>
    </row>
    <row r="46" spans="1:5" x14ac:dyDescent="0.25">
      <c r="A46" s="2" t="s">
        <v>39</v>
      </c>
      <c r="B46" s="17">
        <v>25311.65</v>
      </c>
    </row>
    <row r="47" spans="1:5" ht="30" x14ac:dyDescent="0.25">
      <c r="A47" s="38" t="s">
        <v>40</v>
      </c>
      <c r="B47" s="17">
        <f>E26</f>
        <v>21773.439999999999</v>
      </c>
    </row>
    <row r="48" spans="1:5" x14ac:dyDescent="0.25">
      <c r="A48" s="18" t="s">
        <v>41</v>
      </c>
      <c r="B48" s="22">
        <f>B44+B46-B47</f>
        <v>-57962.389999999985</v>
      </c>
    </row>
  </sheetData>
  <mergeCells count="28">
    <mergeCell ref="A8:E8"/>
    <mergeCell ref="A1:E1"/>
    <mergeCell ref="A2:E2"/>
    <mergeCell ref="A3:E3"/>
    <mergeCell ref="A6:E6"/>
    <mergeCell ref="A7:E7"/>
    <mergeCell ref="A27:E27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6:D36"/>
    <mergeCell ref="B37:D37"/>
    <mergeCell ref="A39:D39"/>
    <mergeCell ref="B40:D40"/>
    <mergeCell ref="A28:E28"/>
    <mergeCell ref="A29:E29"/>
    <mergeCell ref="A30:E30"/>
    <mergeCell ref="A31:E31"/>
    <mergeCell ref="A34:E34"/>
    <mergeCell ref="A35:E3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8" zoomScaleNormal="100" zoomScaleSheetLayoutView="100" workbookViewId="0">
      <selection activeCell="A17" sqref="A17:E1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76" t="s">
        <v>11</v>
      </c>
      <c r="B1" s="76"/>
      <c r="C1" s="76"/>
      <c r="D1" s="76"/>
      <c r="E1" s="76"/>
    </row>
    <row r="2" spans="1:5" ht="30" customHeight="1" x14ac:dyDescent="0.25">
      <c r="A2" s="77" t="s">
        <v>12</v>
      </c>
      <c r="B2" s="78"/>
      <c r="C2" s="78"/>
      <c r="D2" s="78"/>
      <c r="E2" s="78"/>
    </row>
    <row r="3" spans="1:5" ht="15.6" customHeight="1" x14ac:dyDescent="0.25">
      <c r="A3" s="79" t="s">
        <v>62</v>
      </c>
      <c r="B3" s="79"/>
      <c r="C3" s="79"/>
      <c r="D3" s="79"/>
      <c r="E3" s="79"/>
    </row>
    <row r="4" spans="1:5" s="1" customFormat="1" ht="15.75" x14ac:dyDescent="0.25">
      <c r="A4" s="21" t="s">
        <v>13</v>
      </c>
      <c r="B4" s="4"/>
      <c r="C4" s="4"/>
      <c r="D4" s="67" t="s">
        <v>63</v>
      </c>
      <c r="E4" s="67"/>
    </row>
    <row r="5" spans="1:5" x14ac:dyDescent="0.25">
      <c r="A5" s="41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80" t="s">
        <v>24</v>
      </c>
      <c r="B7" s="80"/>
      <c r="C7" s="80"/>
      <c r="D7" s="80"/>
      <c r="E7" s="80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8" t="s">
        <v>35</v>
      </c>
      <c r="B9" s="68"/>
      <c r="C9" s="68"/>
      <c r="D9" s="68"/>
      <c r="E9" s="68"/>
    </row>
    <row r="10" spans="1:5" ht="25.15" customHeight="1" x14ac:dyDescent="0.25">
      <c r="A10" s="74" t="s">
        <v>14</v>
      </c>
      <c r="B10" s="75"/>
      <c r="C10" s="75"/>
      <c r="D10" s="75"/>
      <c r="E10" s="75"/>
    </row>
    <row r="11" spans="1:5" ht="27.75" customHeight="1" x14ac:dyDescent="0.25">
      <c r="A11" s="68" t="s">
        <v>36</v>
      </c>
      <c r="B11" s="68"/>
      <c r="C11" s="68"/>
      <c r="D11" s="68"/>
      <c r="E11" s="68"/>
    </row>
    <row r="12" spans="1:5" x14ac:dyDescent="0.25">
      <c r="A12" s="68" t="s">
        <v>22</v>
      </c>
      <c r="B12" s="68"/>
      <c r="C12" s="68"/>
      <c r="D12" s="68"/>
      <c r="E12" s="68"/>
    </row>
    <row r="13" spans="1:5" x14ac:dyDescent="0.25">
      <c r="A13" s="70" t="s">
        <v>2</v>
      </c>
      <c r="B13" s="71"/>
      <c r="C13" s="71"/>
      <c r="D13" s="71"/>
      <c r="E13" s="71"/>
    </row>
    <row r="14" spans="1:5" x14ac:dyDescent="0.25">
      <c r="A14" s="68" t="s">
        <v>21</v>
      </c>
      <c r="B14" s="68"/>
      <c r="C14" s="68"/>
      <c r="D14" s="68"/>
      <c r="E14" s="68"/>
    </row>
    <row r="15" spans="1:5" x14ac:dyDescent="0.25">
      <c r="A15" s="70" t="s">
        <v>15</v>
      </c>
      <c r="B15" s="71"/>
      <c r="C15" s="71"/>
      <c r="D15" s="71"/>
      <c r="E15" s="71"/>
    </row>
    <row r="16" spans="1:5" ht="31.5" customHeight="1" x14ac:dyDescent="0.25">
      <c r="A16" s="68" t="s">
        <v>16</v>
      </c>
      <c r="B16" s="68"/>
      <c r="C16" s="68"/>
      <c r="D16" s="68"/>
      <c r="E16" s="68"/>
    </row>
    <row r="17" spans="1:8" ht="59.45" customHeight="1" x14ac:dyDescent="0.25">
      <c r="A17" s="68" t="s">
        <v>25</v>
      </c>
      <c r="B17" s="68"/>
      <c r="C17" s="68"/>
      <c r="D17" s="68"/>
      <c r="E17" s="68"/>
    </row>
    <row r="18" spans="1:8" ht="30" customHeight="1" x14ac:dyDescent="0.25">
      <c r="A18" s="72" t="s">
        <v>26</v>
      </c>
      <c r="B18" s="72"/>
      <c r="C18" s="72"/>
      <c r="D18" s="72"/>
      <c r="E18" s="72"/>
    </row>
    <row r="19" spans="1:8" x14ac:dyDescent="0.25">
      <c r="A19" s="72"/>
      <c r="B19" s="72"/>
      <c r="C19" s="72"/>
      <c r="D19" s="72"/>
      <c r="E19" s="72"/>
      <c r="F19" s="2">
        <v>381.5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4" t="s">
        <v>44</v>
      </c>
      <c r="B21" s="9" t="s">
        <v>33</v>
      </c>
      <c r="C21" s="3" t="s">
        <v>4</v>
      </c>
      <c r="D21" s="3">
        <v>13.28</v>
      </c>
      <c r="E21" s="8">
        <f>D21*F19*G19</f>
        <v>15198.96</v>
      </c>
    </row>
    <row r="22" spans="1:8" x14ac:dyDescent="0.25">
      <c r="A22" s="7" t="s">
        <v>43</v>
      </c>
      <c r="B22" s="9" t="s">
        <v>23</v>
      </c>
      <c r="C22" s="3" t="s">
        <v>4</v>
      </c>
      <c r="D22" s="3">
        <v>3.6</v>
      </c>
      <c r="E22" s="8">
        <f>D22*F19*G19</f>
        <v>4120.2000000000007</v>
      </c>
    </row>
    <row r="23" spans="1:8" ht="45" x14ac:dyDescent="0.25">
      <c r="A23" s="7" t="s">
        <v>56</v>
      </c>
      <c r="B23" s="9" t="s">
        <v>64</v>
      </c>
      <c r="C23" s="3" t="s">
        <v>4</v>
      </c>
      <c r="D23" s="3"/>
      <c r="E23" s="8">
        <f>790.76*3</f>
        <v>2372.2799999999997</v>
      </c>
    </row>
    <row r="24" spans="1:8" x14ac:dyDescent="0.25">
      <c r="A24" s="7" t="s">
        <v>28</v>
      </c>
      <c r="B24" s="9" t="s">
        <v>64</v>
      </c>
      <c r="C24" s="3" t="s">
        <v>30</v>
      </c>
      <c r="D24" s="3"/>
      <c r="E24" s="8">
        <v>0</v>
      </c>
    </row>
    <row r="25" spans="1:8" x14ac:dyDescent="0.25">
      <c r="A25" s="23"/>
      <c r="B25" s="9"/>
      <c r="C25" s="3"/>
      <c r="D25" s="3"/>
      <c r="E25" s="8"/>
    </row>
    <row r="26" spans="1:8" s="14" customFormat="1" ht="14.25" x14ac:dyDescent="0.2">
      <c r="A26" s="10" t="s">
        <v>31</v>
      </c>
      <c r="B26" s="11"/>
      <c r="C26" s="12"/>
      <c r="D26" s="12"/>
      <c r="E26" s="13">
        <f>SUM(E21:E25)</f>
        <v>21691.439999999999</v>
      </c>
    </row>
    <row r="27" spans="1:8" ht="37.15" customHeight="1" x14ac:dyDescent="0.25">
      <c r="A27" s="81" t="s">
        <v>66</v>
      </c>
      <c r="B27" s="81"/>
      <c r="C27" s="81"/>
      <c r="D27" s="81"/>
      <c r="E27" s="81"/>
    </row>
    <row r="28" spans="1:8" ht="29.25" customHeight="1" x14ac:dyDescent="0.25">
      <c r="A28" s="68" t="s">
        <v>20</v>
      </c>
      <c r="B28" s="68"/>
      <c r="C28" s="68"/>
      <c r="D28" s="68"/>
      <c r="E28" s="68"/>
    </row>
    <row r="29" spans="1:8" x14ac:dyDescent="0.25">
      <c r="A29" s="68" t="s">
        <v>19</v>
      </c>
      <c r="B29" s="68"/>
      <c r="C29" s="68"/>
      <c r="D29" s="68"/>
      <c r="E29" s="68"/>
      <c r="F29" s="14"/>
      <c r="G29" s="14"/>
      <c r="H29" s="15"/>
    </row>
    <row r="30" spans="1:8" ht="30" customHeight="1" x14ac:dyDescent="0.25">
      <c r="A30" s="68" t="s">
        <v>32</v>
      </c>
      <c r="B30" s="68"/>
      <c r="C30" s="68"/>
      <c r="D30" s="68"/>
      <c r="E30" s="68"/>
    </row>
    <row r="31" spans="1:8" x14ac:dyDescent="0.25">
      <c r="A31" s="68" t="s">
        <v>17</v>
      </c>
      <c r="B31" s="68"/>
      <c r="C31" s="68"/>
      <c r="D31" s="68"/>
      <c r="E31" s="68"/>
    </row>
    <row r="32" spans="1:8" x14ac:dyDescent="0.25">
      <c r="A32" s="40"/>
      <c r="B32" s="40"/>
      <c r="C32" s="40"/>
      <c r="D32" s="40"/>
      <c r="E32" s="40"/>
    </row>
    <row r="33" spans="1:5" x14ac:dyDescent="0.25">
      <c r="A33" s="40"/>
      <c r="B33" s="40"/>
      <c r="C33" s="40"/>
      <c r="D33" s="40"/>
      <c r="E33" s="40"/>
    </row>
    <row r="34" spans="1:5" x14ac:dyDescent="0.25">
      <c r="A34" s="69" t="s">
        <v>5</v>
      </c>
      <c r="B34" s="69"/>
      <c r="C34" s="69"/>
      <c r="D34" s="69"/>
      <c r="E34" s="69"/>
    </row>
    <row r="35" spans="1:5" x14ac:dyDescent="0.25">
      <c r="A35" s="68" t="s">
        <v>17</v>
      </c>
      <c r="B35" s="68"/>
      <c r="C35" s="68"/>
      <c r="D35" s="68"/>
      <c r="E35" s="68"/>
    </row>
    <row r="36" spans="1:5" x14ac:dyDescent="0.25">
      <c r="A36" s="65" t="s">
        <v>27</v>
      </c>
      <c r="B36" s="65"/>
      <c r="C36" s="65"/>
      <c r="D36" s="65"/>
      <c r="E36" s="5"/>
    </row>
    <row r="37" spans="1:5" x14ac:dyDescent="0.25">
      <c r="B37" s="66" t="s">
        <v>18</v>
      </c>
      <c r="C37" s="66"/>
      <c r="D37" s="66"/>
      <c r="E37" s="6" t="s">
        <v>6</v>
      </c>
    </row>
    <row r="38" spans="1:5" x14ac:dyDescent="0.25">
      <c r="A38" s="39"/>
      <c r="B38" s="39"/>
      <c r="C38" s="39"/>
      <c r="D38" s="39"/>
      <c r="E38" s="39"/>
    </row>
    <row r="39" spans="1:5" x14ac:dyDescent="0.25">
      <c r="A39" s="65" t="s">
        <v>37</v>
      </c>
      <c r="B39" s="65"/>
      <c r="C39" s="65"/>
      <c r="D39" s="65"/>
      <c r="E39" s="5"/>
    </row>
    <row r="40" spans="1:5" x14ac:dyDescent="0.25">
      <c r="B40" s="66" t="s">
        <v>18</v>
      </c>
      <c r="C40" s="66"/>
      <c r="D40" s="66"/>
      <c r="E40" s="6" t="s">
        <v>6</v>
      </c>
    </row>
    <row r="42" spans="1:5" x14ac:dyDescent="0.25">
      <c r="A42" s="19" t="s">
        <v>38</v>
      </c>
    </row>
    <row r="43" spans="1:5" x14ac:dyDescent="0.25">
      <c r="A43" s="14" t="s">
        <v>34</v>
      </c>
    </row>
    <row r="44" spans="1:5" x14ac:dyDescent="0.25">
      <c r="A44" s="2" t="s">
        <v>42</v>
      </c>
      <c r="B44" s="16">
        <f>'3кв'!B48</f>
        <v>-57962.389999999985</v>
      </c>
    </row>
    <row r="45" spans="1:5" x14ac:dyDescent="0.25">
      <c r="A45" s="20" t="s">
        <v>65</v>
      </c>
    </row>
    <row r="46" spans="1:5" x14ac:dyDescent="0.25">
      <c r="A46" s="2" t="s">
        <v>39</v>
      </c>
      <c r="B46" s="17">
        <v>25239.55</v>
      </c>
    </row>
    <row r="47" spans="1:5" ht="30" x14ac:dyDescent="0.25">
      <c r="A47" s="42" t="s">
        <v>40</v>
      </c>
      <c r="B47" s="17">
        <f>E26</f>
        <v>21691.439999999999</v>
      </c>
    </row>
    <row r="48" spans="1:5" x14ac:dyDescent="0.25">
      <c r="A48" s="18" t="s">
        <v>41</v>
      </c>
      <c r="B48" s="22">
        <f>B44+B46-B47</f>
        <v>-54414.279999999984</v>
      </c>
    </row>
  </sheetData>
  <mergeCells count="29">
    <mergeCell ref="A36:D36"/>
    <mergeCell ref="B37:D37"/>
    <mergeCell ref="A39:D39"/>
    <mergeCell ref="B40:D40"/>
    <mergeCell ref="D4:E4"/>
    <mergeCell ref="A28:E28"/>
    <mergeCell ref="A29:E29"/>
    <mergeCell ref="A30:E30"/>
    <mergeCell ref="A31:E31"/>
    <mergeCell ref="A34:E34"/>
    <mergeCell ref="A35:E35"/>
    <mergeCell ref="A15:E15"/>
    <mergeCell ref="A16:E16"/>
    <mergeCell ref="A17:E17"/>
    <mergeCell ref="A18:E18"/>
    <mergeCell ref="A19:E19"/>
    <mergeCell ref="A27:E27"/>
    <mergeCell ref="A9:E9"/>
    <mergeCell ref="A10:E10"/>
    <mergeCell ref="A11:E11"/>
    <mergeCell ref="A12:E12"/>
    <mergeCell ref="A13:E13"/>
    <mergeCell ref="A14:E14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3" zoomScaleNormal="100" zoomScaleSheetLayoutView="100" workbookViewId="0">
      <selection activeCell="B27" sqref="B2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3" t="s">
        <v>67</v>
      </c>
      <c r="B1" s="83"/>
      <c r="C1" s="83"/>
      <c r="D1" s="43"/>
    </row>
    <row r="2" spans="1:5" ht="15.75" x14ac:dyDescent="0.25">
      <c r="A2" s="84" t="s">
        <v>68</v>
      </c>
      <c r="B2" s="84"/>
      <c r="C2" s="84"/>
      <c r="D2" s="44"/>
    </row>
    <row r="3" spans="1:5" ht="15.75" x14ac:dyDescent="0.25">
      <c r="A3" s="84" t="s">
        <v>69</v>
      </c>
      <c r="B3" s="84"/>
      <c r="C3" s="84"/>
      <c r="D3" s="44"/>
    </row>
    <row r="4" spans="1:5" ht="15.75" x14ac:dyDescent="0.25">
      <c r="A4" s="83" t="s">
        <v>83</v>
      </c>
      <c r="B4" s="83"/>
      <c r="C4" s="83"/>
      <c r="D4" s="43"/>
    </row>
    <row r="5" spans="1:5" ht="15.75" x14ac:dyDescent="0.25">
      <c r="A5" s="85"/>
      <c r="B5" s="85"/>
      <c r="C5" s="85"/>
      <c r="D5" s="1"/>
    </row>
    <row r="6" spans="1:5" ht="15.75" x14ac:dyDescent="0.25">
      <c r="A6" s="44"/>
      <c r="B6" s="45" t="s">
        <v>70</v>
      </c>
      <c r="C6" s="46">
        <f>'1кв'!B45</f>
        <v>-62742.36</v>
      </c>
      <c r="D6" s="47"/>
    </row>
    <row r="7" spans="1:5" ht="15.75" x14ac:dyDescent="0.25">
      <c r="A7" s="44"/>
      <c r="B7" s="45" t="s">
        <v>84</v>
      </c>
      <c r="C7" s="46"/>
      <c r="D7" s="47"/>
    </row>
    <row r="8" spans="1:5" ht="15.75" x14ac:dyDescent="0.25">
      <c r="A8" s="48" t="s">
        <v>71</v>
      </c>
      <c r="B8" s="49" t="s">
        <v>72</v>
      </c>
      <c r="C8" s="50">
        <f>'1кв'!B47+'2кв'!B46+'3кв'!B46+'4кв'!B46</f>
        <v>91775.62000000001</v>
      </c>
      <c r="D8" s="51"/>
    </row>
    <row r="9" spans="1:5" ht="15.75" x14ac:dyDescent="0.25">
      <c r="A9" s="52"/>
      <c r="B9" s="49" t="s">
        <v>73</v>
      </c>
      <c r="C9" s="53">
        <f>SUM(C8:C8)</f>
        <v>91775.62000000001</v>
      </c>
      <c r="D9" s="47"/>
    </row>
    <row r="10" spans="1:5" ht="15.75" x14ac:dyDescent="0.25">
      <c r="A10" s="1"/>
      <c r="B10" s="82"/>
      <c r="C10" s="82"/>
      <c r="D10" s="54"/>
    </row>
    <row r="11" spans="1:5" ht="15.75" x14ac:dyDescent="0.25">
      <c r="A11" s="55" t="s">
        <v>74</v>
      </c>
      <c r="B11" s="24" t="s">
        <v>44</v>
      </c>
      <c r="C11" s="56">
        <f>'1кв'!E21+'2кв'!E21+'3кв'!E21+'4кв'!E21</f>
        <v>58575.51</v>
      </c>
      <c r="D11" s="54"/>
    </row>
    <row r="12" spans="1:5" ht="15.75" x14ac:dyDescent="0.25">
      <c r="A12" s="1"/>
      <c r="B12" s="7" t="s">
        <v>43</v>
      </c>
      <c r="C12" s="56">
        <f>'1кв'!E22+'2кв'!E22+'3кв'!E22+'4кв'!E22</f>
        <v>16091.670000000002</v>
      </c>
      <c r="D12" s="54"/>
      <c r="E12" s="57"/>
    </row>
    <row r="13" spans="1:5" ht="30" x14ac:dyDescent="0.25">
      <c r="B13" s="7" t="s">
        <v>56</v>
      </c>
      <c r="C13" s="56">
        <f>'1кв'!E23+'2кв'!E23+'3кв'!E23+'4кв'!E23</f>
        <v>8698.36</v>
      </c>
      <c r="D13" s="54"/>
    </row>
    <row r="14" spans="1:5" ht="15.75" x14ac:dyDescent="0.25">
      <c r="A14" s="55"/>
      <c r="B14" s="58" t="s">
        <v>28</v>
      </c>
      <c r="C14" s="56">
        <f>'1кв'!E24+'2кв'!E24+'3кв'!E24+'4кв'!E24</f>
        <v>82</v>
      </c>
      <c r="D14" s="54"/>
    </row>
    <row r="15" spans="1:5" ht="15.75" x14ac:dyDescent="0.25">
      <c r="A15" s="55"/>
      <c r="B15" s="59" t="s">
        <v>85</v>
      </c>
      <c r="C15" s="60">
        <v>0</v>
      </c>
      <c r="D15" s="54"/>
    </row>
    <row r="16" spans="1:5" ht="15.75" x14ac:dyDescent="0.25">
      <c r="A16" s="55"/>
      <c r="B16" s="61" t="s">
        <v>75</v>
      </c>
      <c r="C16" s="60">
        <v>0</v>
      </c>
      <c r="D16" s="54"/>
    </row>
    <row r="17" spans="1:5" ht="15.75" x14ac:dyDescent="0.25">
      <c r="A17" s="1"/>
      <c r="B17" s="62" t="s">
        <v>76</v>
      </c>
      <c r="C17" s="63">
        <f>SUM(C11:C16)</f>
        <v>83447.540000000008</v>
      </c>
      <c r="D17" s="54"/>
      <c r="E17" s="57"/>
    </row>
    <row r="18" spans="1:5" ht="15.75" x14ac:dyDescent="0.25">
      <c r="A18" s="1"/>
      <c r="B18" s="64" t="s">
        <v>86</v>
      </c>
      <c r="C18" s="63">
        <f>C6+C9-C17</f>
        <v>-54414.28</v>
      </c>
      <c r="D18" s="54"/>
    </row>
    <row r="19" spans="1:5" ht="15.75" x14ac:dyDescent="0.25">
      <c r="A19" s="1"/>
      <c r="B19" s="48"/>
      <c r="C19" s="48"/>
      <c r="D19" s="54"/>
    </row>
    <row r="20" spans="1:5" ht="15.75" x14ac:dyDescent="0.25">
      <c r="A20" s="1"/>
      <c r="B20" s="86" t="s">
        <v>87</v>
      </c>
      <c r="C20" s="86"/>
      <c r="D20" s="54"/>
    </row>
    <row r="21" spans="1:5" ht="15.75" x14ac:dyDescent="0.25">
      <c r="A21" s="1"/>
      <c r="B21" s="86" t="s">
        <v>88</v>
      </c>
      <c r="C21" s="86">
        <v>1539.24</v>
      </c>
      <c r="D21" s="54"/>
    </row>
    <row r="22" spans="1:5" ht="15.75" x14ac:dyDescent="0.25">
      <c r="A22" s="1"/>
      <c r="B22" s="87" t="s">
        <v>89</v>
      </c>
      <c r="C22" s="87">
        <v>0</v>
      </c>
      <c r="D22" s="54"/>
    </row>
    <row r="23" spans="1:5" ht="15.75" x14ac:dyDescent="0.25">
      <c r="A23" s="1"/>
      <c r="B23" s="86" t="s">
        <v>90</v>
      </c>
      <c r="C23" s="86">
        <f>C22-C21</f>
        <v>-1539.24</v>
      </c>
      <c r="D23" s="54"/>
    </row>
    <row r="24" spans="1:5" ht="15.75" x14ac:dyDescent="0.25">
      <c r="A24" s="1"/>
      <c r="B24" s="48"/>
      <c r="C24" s="48"/>
      <c r="D24" s="54"/>
    </row>
    <row r="25" spans="1:5" ht="15.75" x14ac:dyDescent="0.25">
      <c r="A25" s="48" t="s">
        <v>77</v>
      </c>
      <c r="C25" s="48"/>
      <c r="D25" s="54"/>
    </row>
    <row r="26" spans="1:5" ht="15.75" x14ac:dyDescent="0.25">
      <c r="A26" s="1"/>
      <c r="B26" s="48"/>
      <c r="C26" s="48"/>
      <c r="D26" s="54"/>
    </row>
    <row r="27" spans="1:5" ht="15.75" x14ac:dyDescent="0.25">
      <c r="A27" s="1"/>
      <c r="B27" s="48"/>
      <c r="C27" s="48"/>
      <c r="D27" s="54"/>
    </row>
    <row r="28" spans="1:5" ht="15.75" x14ac:dyDescent="0.25">
      <c r="A28" s="1" t="s">
        <v>78</v>
      </c>
      <c r="B28" s="48" t="s">
        <v>79</v>
      </c>
      <c r="C28" s="48"/>
      <c r="D28" s="54"/>
    </row>
    <row r="29" spans="1:5" ht="15.75" x14ac:dyDescent="0.25">
      <c r="A29" s="1"/>
      <c r="B29" s="48" t="s">
        <v>80</v>
      </c>
      <c r="C29" s="48"/>
      <c r="D29" s="54"/>
    </row>
    <row r="30" spans="1:5" ht="15.75" x14ac:dyDescent="0.25">
      <c r="A30" s="1"/>
      <c r="B30" s="48" t="s">
        <v>81</v>
      </c>
      <c r="C30" s="48"/>
      <c r="D30" s="54"/>
    </row>
    <row r="31" spans="1:5" ht="15.75" x14ac:dyDescent="0.25">
      <c r="A31" s="1"/>
      <c r="B31" s="48"/>
      <c r="C31" s="48"/>
      <c r="D31" s="54"/>
    </row>
    <row r="32" spans="1:5" ht="15.75" x14ac:dyDescent="0.25">
      <c r="A32" s="1"/>
      <c r="B32" s="48"/>
      <c r="C32" s="48"/>
      <c r="D32" s="54"/>
    </row>
    <row r="33" spans="1:4" ht="15.75" x14ac:dyDescent="0.25">
      <c r="A33" s="1"/>
      <c r="B33" s="48" t="s">
        <v>82</v>
      </c>
      <c r="C33" s="48"/>
      <c r="D33" s="54"/>
    </row>
    <row r="34" spans="1:4" ht="15.75" x14ac:dyDescent="0.25">
      <c r="A34" s="1"/>
      <c r="B34" s="48"/>
      <c r="C34" s="48"/>
      <c r="D34" s="54"/>
    </row>
    <row r="35" spans="1:4" ht="15.75" x14ac:dyDescent="0.25">
      <c r="A35" s="1"/>
      <c r="B35" s="48"/>
      <c r="C35" s="48"/>
      <c r="D35" s="54"/>
    </row>
    <row r="36" spans="1:4" ht="15.75" x14ac:dyDescent="0.25">
      <c r="A36" s="1"/>
      <c r="B36" s="48"/>
      <c r="C36" s="48"/>
      <c r="D36" s="54"/>
    </row>
    <row r="37" spans="1:4" ht="15.75" x14ac:dyDescent="0.25">
      <c r="A37" s="1"/>
      <c r="B37" s="48"/>
      <c r="C37" s="48"/>
      <c r="D37" s="54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2022-03-09T13:44:20Z</dcterms:modified>
</cp:coreProperties>
</file>