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'1кв'!$A$1:$E$47</definedName>
    <definedName name="_xlnm.Print_Area" localSheetId="1">'2кв'!$A$1:$E$47</definedName>
    <definedName name="_xlnm.Print_Area" localSheetId="2">'3кв'!$A$1:$E$47</definedName>
    <definedName name="_xlnm.Print_Area" localSheetId="3">'4кв'!$A$1:$E$47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23" i="20" l="1"/>
  <c r="C12" i="20" l="1"/>
  <c r="C13" i="20"/>
  <c r="C14" i="20"/>
  <c r="C11" i="20"/>
  <c r="B45" i="19"/>
  <c r="C8" i="20"/>
  <c r="C9" i="20" s="1"/>
  <c r="C6" i="20"/>
  <c r="C17" i="20"/>
  <c r="B43" i="19"/>
  <c r="E24" i="19"/>
  <c r="E23" i="19"/>
  <c r="E22" i="19"/>
  <c r="E26" i="19" s="1"/>
  <c r="B46" i="19" s="1"/>
  <c r="C18" i="20" l="1"/>
  <c r="B47" i="19"/>
  <c r="B43" i="18"/>
  <c r="E23" i="18" l="1"/>
  <c r="E22" i="18"/>
  <c r="E24" i="18"/>
  <c r="E26" i="18" l="1"/>
  <c r="B46" i="18" s="1"/>
  <c r="B47" i="18" s="1"/>
  <c r="B43" i="17"/>
  <c r="E24" i="17"/>
  <c r="E23" i="17"/>
  <c r="E22" i="17"/>
  <c r="E26" i="17" s="1"/>
  <c r="B46" i="17" s="1"/>
  <c r="B47" i="17" l="1"/>
  <c r="E24" i="16"/>
  <c r="E23" i="16"/>
  <c r="E22" i="16"/>
  <c r="E26" i="16" s="1"/>
  <c r="B46" i="16" l="1"/>
  <c r="B47" i="16" l="1"/>
</calcChain>
</file>

<file path=xl/sharedStrings.xml><?xml version="1.0" encoding="utf-8"?>
<sst xmlns="http://schemas.openxmlformats.org/spreadsheetml/2006/main" count="256" uniqueCount="91">
  <si>
    <t>Собственники помещений в многоквартирном доме, расположенном по адресу:</t>
  </si>
  <si>
    <t>г. Россошь, ул. Бульварная, д. 4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</si>
  <si>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</si>
  <si>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</si>
  <si>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</si>
  <si>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</si>
  <si>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</si>
  <si>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</si>
  <si>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</si>
  <si>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</si>
  <si>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</si>
  <si>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</si>
  <si>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</si>
  <si>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</si>
  <si>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</si>
  <si>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</si>
  <si>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</si>
  <si>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</si>
  <si>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</si>
  <si>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</si>
  <si>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</si>
  <si>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Бульварная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</si>
  <si>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</si>
  <si>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</si>
  <si>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</si>
  <si>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</si>
  <si>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</si>
  <si>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</si>
  <si>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</si>
  <si>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Ершовой Натальи Ивановны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</si>
  <si>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</si>
  <si>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Ершовой Н.А.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</si>
  <si>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</si>
  <si>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</si>
  <si>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</si>
  <si>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</si>
  <si>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</si>
  <si>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</si>
  <si>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</si>
  <si>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</si>
  <si>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Площадь квартир - 533,4м2</t>
  </si>
  <si>
    <t xml:space="preserve">Общехозяйственные расходы </t>
  </si>
  <si>
    <t>1 квартал</t>
  </si>
  <si>
    <t xml:space="preserve">определена приложением № 9 к договору </t>
  </si>
  <si>
    <t>Остаток на начало квартала</t>
  </si>
  <si>
    <t xml:space="preserve">Услуги по содержанию многоквартирного дома </t>
  </si>
  <si>
    <t>Обработка подъездов хлорсодержащими растворами  опрыскивание 1 раз в неделю</t>
  </si>
  <si>
    <t>Предъявлено населению 19202,4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</si>
  <si>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</si>
  <si>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</si>
  <si>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шестнадцать тысяч восемьсот сорок семь рублей 99 копеек</t>
  </si>
  <si>
    <t>за 2 квартал 2021 года</t>
  </si>
  <si>
    <t>"30" 06  2021 г.</t>
  </si>
  <si>
    <t>2 квартал</t>
  </si>
  <si>
    <t xml:space="preserve">           2. Всего за период с "01" 04 2021 г. по "30" 06 2021 г. выполнено работ (оказано услуг) на общую сумму шестнадцать тысяч семьсот шестьдесят три рубля 35 копеек</t>
  </si>
  <si>
    <t>Обработка подъездов хлорсодержащими растворами опрыскивание 1 раз в неделю (май, июнь -1 раз в 2 недели)</t>
  </si>
  <si>
    <t>3 квартал</t>
  </si>
  <si>
    <t xml:space="preserve">Обработка подъездов хлорсодержащими растворами опрыскивание 1 раз в неделю </t>
  </si>
  <si>
    <t>за 3 квартал 2021 года</t>
  </si>
  <si>
    <t>"30" 09  2021 г.</t>
  </si>
  <si>
    <t xml:space="preserve">           2. Всего за период с "01" 07 2021 г. по "30" 09 2021 г. выполнено работ (оказано услуг) на общую сумму семнадцать тысяч семьсот девяносто два рубля 11 копеек</t>
  </si>
  <si>
    <t>Предъявлено населению 19364,41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</si>
  <si>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</si>
  <si>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</si>
  <si>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</si>
  <si>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семнадцать тысяч семьсот девяносто два рубля 11 копеек</t>
  </si>
  <si>
    <t>Предъявлено населению 19364,05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</si>
  <si>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</si>
  <si>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</si>
  <si>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</si>
  <si>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</si>
  <si>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</si>
  <si>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</si>
  <si>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</si>
  <si>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</si>
  <si>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Непредвиденные работы 0 ч/ч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</si>
  <si>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</si>
  <si>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</si>
  <si>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</si>
  <si>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</si>
  <si>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</si>
  <si>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</si>
  <si>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</si>
  <si>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</si>
  <si>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</si>
  <si>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Бульварная, д.4</t>
  </si>
  <si>
    <t>Начислено всего 77129,64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</si>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</sst>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0" fontId="10" fillId="0" borderId="0" xfId="0" applyFont="1" applyAlignment="1">
      <alignment wrapText="1"/>
    </xf>
    <xf numFmtId="43" fontId="3" fillId="2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3" fontId="3" fillId="0" borderId="4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3" fillId="0" borderId="0" xfId="0" applyFont="1" applyAlignment="1"/>
    <xf numFmtId="0" fontId="10" fillId="0" borderId="0" xfId="0" applyFont="1" applyAlignment="1"/>
    <xf numFmtId="0" fontId="10" fillId="0" borderId="0" xfId="0" applyFont="1"/>
    <xf numFmtId="49" fontId="10" fillId="0" borderId="1" xfId="0" applyNumberFormat="1" applyFont="1" applyBorder="1"/>
    <xf numFmtId="166" fontId="6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10" fillId="0" borderId="0" xfId="0" applyFont="1" applyAlignment="1">
      <alignment horizontal="left"/>
    </xf>
    <xf numFmtId="49" fontId="10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3" fillId="0" borderId="0" xfId="1" applyNumberFormat="1" applyFont="1" applyBorder="1"/>
    <xf numFmtId="0" fontId="10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Border="1"/>
    <xf numFmtId="2" fontId="3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10" fillId="2" borderId="1" xfId="0" applyNumberFormat="1" applyFont="1" applyFill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/>
    </xf>
    <xf numFmtId="2" fontId="6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6" zoomScaleNormal="10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4" t="s">
        <v>12</v>
      </c>
      <c r="B1" s="74"/>
      <c r="C1" s="74"/>
      <c r="D1" s="74"/>
      <c r="E1" s="74"/>
    </row>
    <row r="2" spans="1:5" ht="29.25" customHeight="1" x14ac:dyDescent="0.25">
      <c r="A2" s="75" t="s">
        <v>13</v>
      </c>
      <c r="B2" s="76"/>
      <c r="C2" s="76"/>
      <c r="D2" s="76"/>
      <c r="E2" s="76"/>
    </row>
    <row r="3" spans="1:5" x14ac:dyDescent="0.25">
      <c r="A3" s="77" t="s">
        <v>48</v>
      </c>
      <c r="B3" s="77"/>
      <c r="C3" s="77"/>
      <c r="D3" s="77"/>
      <c r="E3" s="77"/>
    </row>
    <row r="4" spans="1:5" ht="30" x14ac:dyDescent="0.25">
      <c r="A4" s="25" t="s">
        <v>14</v>
      </c>
      <c r="B4" s="3"/>
      <c r="C4" s="3"/>
      <c r="D4" s="3"/>
      <c r="E4" s="26" t="s">
        <v>49</v>
      </c>
    </row>
    <row r="5" spans="1:5" x14ac:dyDescent="0.25">
      <c r="A5" s="28"/>
      <c r="B5" s="3"/>
      <c r="C5" s="3"/>
      <c r="D5" s="3"/>
      <c r="E5" s="3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1</v>
      </c>
      <c r="B7" s="78"/>
      <c r="C7" s="78"/>
      <c r="D7" s="78"/>
      <c r="E7" s="78"/>
    </row>
    <row r="8" spans="1:5" x14ac:dyDescent="0.25">
      <c r="A8" s="70" t="s">
        <v>2</v>
      </c>
      <c r="B8" s="70"/>
      <c r="C8" s="70"/>
      <c r="D8" s="70"/>
      <c r="E8" s="70"/>
    </row>
    <row r="9" spans="1:5" ht="17.25" customHeight="1" x14ac:dyDescent="0.25">
      <c r="A9" s="66" t="s">
        <v>29</v>
      </c>
      <c r="B9" s="66"/>
      <c r="C9" s="66"/>
      <c r="D9" s="66"/>
      <c r="E9" s="66"/>
    </row>
    <row r="10" spans="1:5" ht="28.5" customHeight="1" x14ac:dyDescent="0.25">
      <c r="A10" s="79" t="s">
        <v>15</v>
      </c>
      <c r="B10" s="80"/>
      <c r="C10" s="80"/>
      <c r="D10" s="80"/>
      <c r="E10" s="80"/>
    </row>
    <row r="11" spans="1:5" ht="31.5" customHeight="1" x14ac:dyDescent="0.25">
      <c r="A11" s="66" t="s">
        <v>16</v>
      </c>
      <c r="B11" s="66"/>
      <c r="C11" s="66"/>
      <c r="D11" s="66"/>
      <c r="E11" s="66"/>
    </row>
    <row r="12" spans="1:5" x14ac:dyDescent="0.25">
      <c r="A12" s="70" t="s">
        <v>17</v>
      </c>
      <c r="B12" s="71"/>
      <c r="C12" s="71"/>
      <c r="D12" s="71"/>
      <c r="E12" s="71"/>
    </row>
    <row r="13" spans="1:5" ht="16.5" customHeight="1" x14ac:dyDescent="0.25">
      <c r="A13" s="66" t="s">
        <v>28</v>
      </c>
      <c r="B13" s="66"/>
      <c r="C13" s="66"/>
      <c r="D13" s="66"/>
      <c r="E13" s="66"/>
    </row>
    <row r="14" spans="1:5" ht="13.5" customHeight="1" x14ac:dyDescent="0.25">
      <c r="A14" s="70" t="s">
        <v>3</v>
      </c>
      <c r="B14" s="71"/>
      <c r="C14" s="71"/>
      <c r="D14" s="71"/>
      <c r="E14" s="71"/>
    </row>
    <row r="15" spans="1:5" ht="18.75" customHeight="1" x14ac:dyDescent="0.25">
      <c r="A15" s="66" t="s">
        <v>27</v>
      </c>
      <c r="B15" s="66"/>
      <c r="C15" s="66"/>
      <c r="D15" s="66"/>
      <c r="E15" s="66"/>
    </row>
    <row r="16" spans="1:5" ht="15" customHeight="1" x14ac:dyDescent="0.25">
      <c r="A16" s="70" t="s">
        <v>18</v>
      </c>
      <c r="B16" s="71"/>
      <c r="C16" s="71"/>
      <c r="D16" s="71"/>
      <c r="E16" s="71"/>
    </row>
    <row r="17" spans="1:8" ht="33.75" customHeight="1" x14ac:dyDescent="0.25">
      <c r="A17" s="66" t="s">
        <v>19</v>
      </c>
      <c r="B17" s="66"/>
      <c r="C17" s="66"/>
      <c r="D17" s="66"/>
      <c r="E17" s="66"/>
    </row>
    <row r="18" spans="1:8" ht="64.150000000000006" customHeight="1" x14ac:dyDescent="0.25">
      <c r="A18" s="66" t="s">
        <v>20</v>
      </c>
      <c r="B18" s="66"/>
      <c r="C18" s="66"/>
      <c r="D18" s="66"/>
      <c r="E18" s="66"/>
    </row>
    <row r="19" spans="1:8" ht="32.25" customHeight="1" x14ac:dyDescent="0.25">
      <c r="A19" s="72" t="s">
        <v>21</v>
      </c>
      <c r="B19" s="72"/>
      <c r="C19" s="72"/>
      <c r="D19" s="72"/>
      <c r="E19" s="72"/>
    </row>
    <row r="20" spans="1:8" ht="19.5" customHeight="1" x14ac:dyDescent="0.25">
      <c r="A20" s="72"/>
      <c r="B20" s="72"/>
      <c r="C20" s="72"/>
      <c r="D20" s="72"/>
      <c r="E20" s="72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45</v>
      </c>
      <c r="B22" s="8" t="s">
        <v>43</v>
      </c>
      <c r="C22" s="2" t="s">
        <v>5</v>
      </c>
      <c r="D22" s="2">
        <v>6.94</v>
      </c>
      <c r="E22" s="7">
        <f>D22*F20*G20</f>
        <v>11105.388000000001</v>
      </c>
    </row>
    <row r="23" spans="1:8" x14ac:dyDescent="0.25">
      <c r="A23" s="6" t="s">
        <v>41</v>
      </c>
      <c r="B23" s="8" t="s">
        <v>26</v>
      </c>
      <c r="C23" s="2" t="s">
        <v>5</v>
      </c>
      <c r="D23" s="2">
        <v>3.43</v>
      </c>
      <c r="E23" s="19">
        <f>F20*G20*D23</f>
        <v>5488.6859999999997</v>
      </c>
    </row>
    <row r="24" spans="1:8" ht="45" x14ac:dyDescent="0.25">
      <c r="A24" s="6" t="s">
        <v>46</v>
      </c>
      <c r="B24" s="20" t="s">
        <v>42</v>
      </c>
      <c r="C24" s="2" t="s">
        <v>5</v>
      </c>
      <c r="D24" s="2">
        <v>0</v>
      </c>
      <c r="E24" s="7">
        <f>84.64*3</f>
        <v>253.92000000000002</v>
      </c>
    </row>
    <row r="25" spans="1:8" s="14" customFormat="1" ht="15.75" x14ac:dyDescent="0.25">
      <c r="A25" s="35" t="s">
        <v>32</v>
      </c>
      <c r="B25" s="36" t="s">
        <v>42</v>
      </c>
      <c r="C25" s="24" t="s">
        <v>33</v>
      </c>
      <c r="D25" s="24"/>
      <c r="E25" s="17">
        <v>0</v>
      </c>
      <c r="H25" s="15"/>
    </row>
    <row r="26" spans="1:8" s="9" customFormat="1" ht="14.25" x14ac:dyDescent="0.2">
      <c r="A26" s="21" t="s">
        <v>34</v>
      </c>
      <c r="B26" s="22"/>
      <c r="C26" s="23"/>
      <c r="D26" s="30"/>
      <c r="E26" s="31">
        <f>SUM(E22:E25)</f>
        <v>16847.993999999999</v>
      </c>
      <c r="H26" s="10"/>
    </row>
    <row r="28" spans="1:8" ht="33" customHeight="1" x14ac:dyDescent="0.25">
      <c r="A28" s="73" t="s">
        <v>50</v>
      </c>
      <c r="B28" s="73"/>
      <c r="C28" s="73"/>
      <c r="D28" s="73"/>
      <c r="E28" s="73"/>
    </row>
    <row r="29" spans="1:8" ht="30" customHeight="1" x14ac:dyDescent="0.25">
      <c r="A29" s="66" t="s">
        <v>25</v>
      </c>
      <c r="B29" s="66"/>
      <c r="C29" s="66"/>
      <c r="D29" s="66"/>
      <c r="E29" s="66"/>
    </row>
    <row r="30" spans="1:8" ht="20.25" customHeight="1" x14ac:dyDescent="0.25">
      <c r="A30" s="66" t="s">
        <v>24</v>
      </c>
      <c r="B30" s="66"/>
      <c r="C30" s="66"/>
      <c r="D30" s="66"/>
      <c r="E30" s="66"/>
    </row>
    <row r="31" spans="1:8" ht="34.5" customHeight="1" x14ac:dyDescent="0.25">
      <c r="A31" s="66" t="s">
        <v>35</v>
      </c>
      <c r="B31" s="66"/>
      <c r="C31" s="66"/>
      <c r="D31" s="66"/>
      <c r="E31" s="66"/>
    </row>
    <row r="32" spans="1:8" x14ac:dyDescent="0.25">
      <c r="A32" s="66" t="s">
        <v>22</v>
      </c>
      <c r="B32" s="66"/>
      <c r="C32" s="66"/>
      <c r="D32" s="66"/>
      <c r="E32" s="66"/>
    </row>
    <row r="33" spans="1:5" x14ac:dyDescent="0.25">
      <c r="A33" s="69" t="s">
        <v>6</v>
      </c>
      <c r="B33" s="69"/>
      <c r="C33" s="69"/>
      <c r="D33" s="69"/>
      <c r="E33" s="69"/>
    </row>
    <row r="34" spans="1:5" x14ac:dyDescent="0.25">
      <c r="A34" s="66" t="s">
        <v>22</v>
      </c>
      <c r="B34" s="66"/>
      <c r="C34" s="66"/>
      <c r="D34" s="66"/>
      <c r="E34" s="66"/>
    </row>
    <row r="35" spans="1:5" ht="15" customHeight="1" x14ac:dyDescent="0.25">
      <c r="A35" s="67" t="s">
        <v>30</v>
      </c>
      <c r="B35" s="67"/>
      <c r="C35" s="67"/>
      <c r="D35" s="67"/>
      <c r="E35" s="4"/>
    </row>
    <row r="36" spans="1:5" ht="11.25" customHeight="1" x14ac:dyDescent="0.25">
      <c r="B36" s="68" t="s">
        <v>23</v>
      </c>
      <c r="C36" s="68"/>
      <c r="D36" s="68"/>
      <c r="E36" s="5" t="s">
        <v>7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67" t="s">
        <v>31</v>
      </c>
      <c r="B38" s="67"/>
      <c r="C38" s="67"/>
      <c r="D38" s="67"/>
      <c r="E38" s="4"/>
    </row>
    <row r="39" spans="1:5" x14ac:dyDescent="0.25">
      <c r="B39" s="68" t="s">
        <v>23</v>
      </c>
      <c r="C39" s="68"/>
      <c r="D39" s="68"/>
      <c r="E39" s="5" t="s">
        <v>7</v>
      </c>
    </row>
    <row r="41" spans="1:5" x14ac:dyDescent="0.25">
      <c r="A41" s="1" t="s">
        <v>40</v>
      </c>
    </row>
    <row r="42" spans="1:5" x14ac:dyDescent="0.25">
      <c r="A42" s="9" t="s">
        <v>36</v>
      </c>
    </row>
    <row r="43" spans="1:5" x14ac:dyDescent="0.25">
      <c r="A43" s="1" t="s">
        <v>44</v>
      </c>
      <c r="B43" s="11">
        <v>2488.41</v>
      </c>
    </row>
    <row r="44" spans="1:5" ht="31.5" x14ac:dyDescent="0.25">
      <c r="A44" s="16" t="s">
        <v>47</v>
      </c>
      <c r="B44" s="12"/>
    </row>
    <row r="45" spans="1:5" x14ac:dyDescent="0.25">
      <c r="A45" s="1" t="s">
        <v>37</v>
      </c>
      <c r="B45" s="12">
        <v>19785.2</v>
      </c>
    </row>
    <row r="46" spans="1:5" ht="30" x14ac:dyDescent="0.25">
      <c r="A46" s="29" t="s">
        <v>39</v>
      </c>
      <c r="B46" s="12">
        <f>E26</f>
        <v>16847.993999999999</v>
      </c>
    </row>
    <row r="47" spans="1:5" x14ac:dyDescent="0.25">
      <c r="A47" s="13" t="s">
        <v>38</v>
      </c>
      <c r="B47" s="11">
        <f>B43+B45-B46</f>
        <v>5425.6160000000018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4" t="s">
        <v>12</v>
      </c>
      <c r="B1" s="74"/>
      <c r="C1" s="74"/>
      <c r="D1" s="74"/>
      <c r="E1" s="74"/>
    </row>
    <row r="2" spans="1:5" ht="29.25" customHeight="1" x14ac:dyDescent="0.25">
      <c r="A2" s="75" t="s">
        <v>13</v>
      </c>
      <c r="B2" s="76"/>
      <c r="C2" s="76"/>
      <c r="D2" s="76"/>
      <c r="E2" s="76"/>
    </row>
    <row r="3" spans="1:5" x14ac:dyDescent="0.25">
      <c r="A3" s="77" t="s">
        <v>51</v>
      </c>
      <c r="B3" s="77"/>
      <c r="C3" s="77"/>
      <c r="D3" s="77"/>
      <c r="E3" s="77"/>
    </row>
    <row r="4" spans="1:5" ht="30" x14ac:dyDescent="0.25">
      <c r="A4" s="25" t="s">
        <v>14</v>
      </c>
      <c r="B4" s="3"/>
      <c r="C4" s="3"/>
      <c r="D4" s="3"/>
      <c r="E4" s="26" t="s">
        <v>52</v>
      </c>
    </row>
    <row r="5" spans="1:5" x14ac:dyDescent="0.25">
      <c r="A5" s="33"/>
      <c r="B5" s="3"/>
      <c r="C5" s="3"/>
      <c r="D5" s="3"/>
      <c r="E5" s="3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1</v>
      </c>
      <c r="B7" s="78"/>
      <c r="C7" s="78"/>
      <c r="D7" s="78"/>
      <c r="E7" s="78"/>
    </row>
    <row r="8" spans="1:5" x14ac:dyDescent="0.25">
      <c r="A8" s="70" t="s">
        <v>2</v>
      </c>
      <c r="B8" s="70"/>
      <c r="C8" s="70"/>
      <c r="D8" s="70"/>
      <c r="E8" s="70"/>
    </row>
    <row r="9" spans="1:5" ht="17.25" customHeight="1" x14ac:dyDescent="0.25">
      <c r="A9" s="66" t="s">
        <v>29</v>
      </c>
      <c r="B9" s="66"/>
      <c r="C9" s="66"/>
      <c r="D9" s="66"/>
      <c r="E9" s="66"/>
    </row>
    <row r="10" spans="1:5" ht="28.5" customHeight="1" x14ac:dyDescent="0.25">
      <c r="A10" s="79" t="s">
        <v>15</v>
      </c>
      <c r="B10" s="80"/>
      <c r="C10" s="80"/>
      <c r="D10" s="80"/>
      <c r="E10" s="80"/>
    </row>
    <row r="11" spans="1:5" ht="31.5" customHeight="1" x14ac:dyDescent="0.25">
      <c r="A11" s="66" t="s">
        <v>16</v>
      </c>
      <c r="B11" s="66"/>
      <c r="C11" s="66"/>
      <c r="D11" s="66"/>
      <c r="E11" s="66"/>
    </row>
    <row r="12" spans="1:5" x14ac:dyDescent="0.25">
      <c r="A12" s="70" t="s">
        <v>17</v>
      </c>
      <c r="B12" s="71"/>
      <c r="C12" s="71"/>
      <c r="D12" s="71"/>
      <c r="E12" s="71"/>
    </row>
    <row r="13" spans="1:5" ht="16.5" customHeight="1" x14ac:dyDescent="0.25">
      <c r="A13" s="66" t="s">
        <v>28</v>
      </c>
      <c r="B13" s="66"/>
      <c r="C13" s="66"/>
      <c r="D13" s="66"/>
      <c r="E13" s="66"/>
    </row>
    <row r="14" spans="1:5" ht="13.5" customHeight="1" x14ac:dyDescent="0.25">
      <c r="A14" s="70" t="s">
        <v>3</v>
      </c>
      <c r="B14" s="71"/>
      <c r="C14" s="71"/>
      <c r="D14" s="71"/>
      <c r="E14" s="71"/>
    </row>
    <row r="15" spans="1:5" ht="18.75" customHeight="1" x14ac:dyDescent="0.25">
      <c r="A15" s="66" t="s">
        <v>27</v>
      </c>
      <c r="B15" s="66"/>
      <c r="C15" s="66"/>
      <c r="D15" s="66"/>
      <c r="E15" s="66"/>
    </row>
    <row r="16" spans="1:5" ht="15" customHeight="1" x14ac:dyDescent="0.25">
      <c r="A16" s="70" t="s">
        <v>18</v>
      </c>
      <c r="B16" s="71"/>
      <c r="C16" s="71"/>
      <c r="D16" s="71"/>
      <c r="E16" s="71"/>
    </row>
    <row r="17" spans="1:8" ht="33.75" customHeight="1" x14ac:dyDescent="0.25">
      <c r="A17" s="66" t="s">
        <v>19</v>
      </c>
      <c r="B17" s="66"/>
      <c r="C17" s="66"/>
      <c r="D17" s="66"/>
      <c r="E17" s="66"/>
    </row>
    <row r="18" spans="1:8" ht="64.150000000000006" customHeight="1" x14ac:dyDescent="0.25">
      <c r="A18" s="66" t="s">
        <v>20</v>
      </c>
      <c r="B18" s="66"/>
      <c r="C18" s="66"/>
      <c r="D18" s="66"/>
      <c r="E18" s="66"/>
    </row>
    <row r="19" spans="1:8" ht="32.25" customHeight="1" x14ac:dyDescent="0.25">
      <c r="A19" s="72" t="s">
        <v>21</v>
      </c>
      <c r="B19" s="72"/>
      <c r="C19" s="72"/>
      <c r="D19" s="72"/>
      <c r="E19" s="72"/>
    </row>
    <row r="20" spans="1:8" ht="19.5" customHeight="1" x14ac:dyDescent="0.25">
      <c r="A20" s="72"/>
      <c r="B20" s="72"/>
      <c r="C20" s="72"/>
      <c r="D20" s="72"/>
      <c r="E20" s="72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45</v>
      </c>
      <c r="B22" s="8" t="s">
        <v>43</v>
      </c>
      <c r="C22" s="2" t="s">
        <v>5</v>
      </c>
      <c r="D22" s="2">
        <v>6.94</v>
      </c>
      <c r="E22" s="7">
        <f>D22*F20*G20</f>
        <v>11105.388000000001</v>
      </c>
    </row>
    <row r="23" spans="1:8" x14ac:dyDescent="0.25">
      <c r="A23" s="6" t="s">
        <v>41</v>
      </c>
      <c r="B23" s="8" t="s">
        <v>26</v>
      </c>
      <c r="C23" s="2" t="s">
        <v>5</v>
      </c>
      <c r="D23" s="2">
        <v>3.43</v>
      </c>
      <c r="E23" s="19">
        <f>F20*G20*D23</f>
        <v>5488.6859999999997</v>
      </c>
    </row>
    <row r="24" spans="1:8" ht="59.25" customHeight="1" x14ac:dyDescent="0.25">
      <c r="A24" s="6" t="s">
        <v>55</v>
      </c>
      <c r="B24" s="20" t="s">
        <v>53</v>
      </c>
      <c r="C24" s="2" t="s">
        <v>5</v>
      </c>
      <c r="D24" s="2">
        <v>0</v>
      </c>
      <c r="E24" s="7">
        <f>84.64*2</f>
        <v>169.28</v>
      </c>
    </row>
    <row r="25" spans="1:8" s="14" customFormat="1" ht="15.75" x14ac:dyDescent="0.25">
      <c r="A25" s="35" t="s">
        <v>32</v>
      </c>
      <c r="B25" s="36" t="s">
        <v>53</v>
      </c>
      <c r="C25" s="24" t="s">
        <v>33</v>
      </c>
      <c r="D25" s="24"/>
      <c r="E25" s="17">
        <v>0</v>
      </c>
      <c r="H25" s="15"/>
    </row>
    <row r="26" spans="1:8" s="9" customFormat="1" ht="14.25" x14ac:dyDescent="0.2">
      <c r="A26" s="21" t="s">
        <v>34</v>
      </c>
      <c r="B26" s="22"/>
      <c r="C26" s="23"/>
      <c r="D26" s="30"/>
      <c r="E26" s="31">
        <f>SUM(E22:E25)</f>
        <v>16763.353999999999</v>
      </c>
      <c r="H26" s="10"/>
    </row>
    <row r="28" spans="1:8" ht="33" customHeight="1" x14ac:dyDescent="0.25">
      <c r="A28" s="73" t="s">
        <v>54</v>
      </c>
      <c r="B28" s="73"/>
      <c r="C28" s="73"/>
      <c r="D28" s="73"/>
      <c r="E28" s="73"/>
    </row>
    <row r="29" spans="1:8" ht="30" customHeight="1" x14ac:dyDescent="0.25">
      <c r="A29" s="66" t="s">
        <v>25</v>
      </c>
      <c r="B29" s="66"/>
      <c r="C29" s="66"/>
      <c r="D29" s="66"/>
      <c r="E29" s="66"/>
    </row>
    <row r="30" spans="1:8" ht="20.25" customHeight="1" x14ac:dyDescent="0.25">
      <c r="A30" s="66" t="s">
        <v>24</v>
      </c>
      <c r="B30" s="66"/>
      <c r="C30" s="66"/>
      <c r="D30" s="66"/>
      <c r="E30" s="66"/>
    </row>
    <row r="31" spans="1:8" ht="34.5" customHeight="1" x14ac:dyDescent="0.25">
      <c r="A31" s="66" t="s">
        <v>35</v>
      </c>
      <c r="B31" s="66"/>
      <c r="C31" s="66"/>
      <c r="D31" s="66"/>
      <c r="E31" s="66"/>
    </row>
    <row r="32" spans="1:8" x14ac:dyDescent="0.25">
      <c r="A32" s="66" t="s">
        <v>22</v>
      </c>
      <c r="B32" s="66"/>
      <c r="C32" s="66"/>
      <c r="D32" s="66"/>
      <c r="E32" s="66"/>
    </row>
    <row r="33" spans="1:5" x14ac:dyDescent="0.25">
      <c r="A33" s="69" t="s">
        <v>6</v>
      </c>
      <c r="B33" s="69"/>
      <c r="C33" s="69"/>
      <c r="D33" s="69"/>
      <c r="E33" s="69"/>
    </row>
    <row r="34" spans="1:5" x14ac:dyDescent="0.25">
      <c r="A34" s="66" t="s">
        <v>22</v>
      </c>
      <c r="B34" s="66"/>
      <c r="C34" s="66"/>
      <c r="D34" s="66"/>
      <c r="E34" s="66"/>
    </row>
    <row r="35" spans="1:5" ht="15" customHeight="1" x14ac:dyDescent="0.25">
      <c r="A35" s="67" t="s">
        <v>30</v>
      </c>
      <c r="B35" s="67"/>
      <c r="C35" s="67"/>
      <c r="D35" s="67"/>
      <c r="E35" s="4"/>
    </row>
    <row r="36" spans="1:5" ht="11.25" customHeight="1" x14ac:dyDescent="0.25">
      <c r="B36" s="68" t="s">
        <v>23</v>
      </c>
      <c r="C36" s="68"/>
      <c r="D36" s="68"/>
      <c r="E36" s="5" t="s">
        <v>7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67" t="s">
        <v>31</v>
      </c>
      <c r="B38" s="67"/>
      <c r="C38" s="67"/>
      <c r="D38" s="67"/>
      <c r="E38" s="4"/>
    </row>
    <row r="39" spans="1:5" x14ac:dyDescent="0.25">
      <c r="B39" s="68" t="s">
        <v>23</v>
      </c>
      <c r="C39" s="68"/>
      <c r="D39" s="68"/>
      <c r="E39" s="5" t="s">
        <v>7</v>
      </c>
    </row>
    <row r="41" spans="1:5" x14ac:dyDescent="0.25">
      <c r="A41" s="1" t="s">
        <v>40</v>
      </c>
    </row>
    <row r="42" spans="1:5" x14ac:dyDescent="0.25">
      <c r="A42" s="9" t="s">
        <v>36</v>
      </c>
    </row>
    <row r="43" spans="1:5" x14ac:dyDescent="0.25">
      <c r="A43" s="1" t="s">
        <v>44</v>
      </c>
      <c r="B43" s="11">
        <f>'1кв'!B47</f>
        <v>5425.6160000000018</v>
      </c>
    </row>
    <row r="44" spans="1:5" ht="31.5" x14ac:dyDescent="0.25">
      <c r="A44" s="16" t="s">
        <v>47</v>
      </c>
      <c r="B44" s="12"/>
    </row>
    <row r="45" spans="1:5" x14ac:dyDescent="0.25">
      <c r="A45" s="1" t="s">
        <v>37</v>
      </c>
      <c r="B45" s="12">
        <v>18743.72</v>
      </c>
    </row>
    <row r="46" spans="1:5" ht="30" x14ac:dyDescent="0.25">
      <c r="A46" s="34" t="s">
        <v>39</v>
      </c>
      <c r="B46" s="12">
        <f>E26</f>
        <v>16763.353999999999</v>
      </c>
    </row>
    <row r="47" spans="1:5" x14ac:dyDescent="0.25">
      <c r="A47" s="13" t="s">
        <v>38</v>
      </c>
      <c r="B47" s="11">
        <f>B43+B45-B46</f>
        <v>7405.9820000000036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6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4" t="s">
        <v>12</v>
      </c>
      <c r="B1" s="74"/>
      <c r="C1" s="74"/>
      <c r="D1" s="74"/>
      <c r="E1" s="74"/>
    </row>
    <row r="2" spans="1:5" ht="29.25" customHeight="1" x14ac:dyDescent="0.25">
      <c r="A2" s="75" t="s">
        <v>13</v>
      </c>
      <c r="B2" s="76"/>
      <c r="C2" s="76"/>
      <c r="D2" s="76"/>
      <c r="E2" s="76"/>
    </row>
    <row r="3" spans="1:5" x14ac:dyDescent="0.25">
      <c r="A3" s="77" t="s">
        <v>58</v>
      </c>
      <c r="B3" s="77"/>
      <c r="C3" s="77"/>
      <c r="D3" s="77"/>
      <c r="E3" s="77"/>
    </row>
    <row r="4" spans="1:5" ht="30" x14ac:dyDescent="0.25">
      <c r="A4" s="25" t="s">
        <v>14</v>
      </c>
      <c r="B4" s="3"/>
      <c r="C4" s="3"/>
      <c r="D4" s="3"/>
      <c r="E4" s="26" t="s">
        <v>59</v>
      </c>
    </row>
    <row r="5" spans="1:5" x14ac:dyDescent="0.25">
      <c r="A5" s="38"/>
      <c r="B5" s="3"/>
      <c r="C5" s="3"/>
      <c r="D5" s="3"/>
      <c r="E5" s="3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1</v>
      </c>
      <c r="B7" s="78"/>
      <c r="C7" s="78"/>
      <c r="D7" s="78"/>
      <c r="E7" s="78"/>
    </row>
    <row r="8" spans="1:5" x14ac:dyDescent="0.25">
      <c r="A8" s="70" t="s">
        <v>2</v>
      </c>
      <c r="B8" s="70"/>
      <c r="C8" s="70"/>
      <c r="D8" s="70"/>
      <c r="E8" s="70"/>
    </row>
    <row r="9" spans="1:5" ht="17.25" customHeight="1" x14ac:dyDescent="0.25">
      <c r="A9" s="66" t="s">
        <v>29</v>
      </c>
      <c r="B9" s="66"/>
      <c r="C9" s="66"/>
      <c r="D9" s="66"/>
      <c r="E9" s="66"/>
    </row>
    <row r="10" spans="1:5" ht="28.5" customHeight="1" x14ac:dyDescent="0.25">
      <c r="A10" s="79" t="s">
        <v>15</v>
      </c>
      <c r="B10" s="80"/>
      <c r="C10" s="80"/>
      <c r="D10" s="80"/>
      <c r="E10" s="80"/>
    </row>
    <row r="11" spans="1:5" ht="31.5" customHeight="1" x14ac:dyDescent="0.25">
      <c r="A11" s="66" t="s">
        <v>16</v>
      </c>
      <c r="B11" s="66"/>
      <c r="C11" s="66"/>
      <c r="D11" s="66"/>
      <c r="E11" s="66"/>
    </row>
    <row r="12" spans="1:5" x14ac:dyDescent="0.25">
      <c r="A12" s="70" t="s">
        <v>17</v>
      </c>
      <c r="B12" s="71"/>
      <c r="C12" s="71"/>
      <c r="D12" s="71"/>
      <c r="E12" s="71"/>
    </row>
    <row r="13" spans="1:5" ht="16.5" customHeight="1" x14ac:dyDescent="0.25">
      <c r="A13" s="66" t="s">
        <v>28</v>
      </c>
      <c r="B13" s="66"/>
      <c r="C13" s="66"/>
      <c r="D13" s="66"/>
      <c r="E13" s="66"/>
    </row>
    <row r="14" spans="1:5" ht="13.5" customHeight="1" x14ac:dyDescent="0.25">
      <c r="A14" s="70" t="s">
        <v>3</v>
      </c>
      <c r="B14" s="71"/>
      <c r="C14" s="71"/>
      <c r="D14" s="71"/>
      <c r="E14" s="71"/>
    </row>
    <row r="15" spans="1:5" ht="18.75" customHeight="1" x14ac:dyDescent="0.25">
      <c r="A15" s="66" t="s">
        <v>27</v>
      </c>
      <c r="B15" s="66"/>
      <c r="C15" s="66"/>
      <c r="D15" s="66"/>
      <c r="E15" s="66"/>
    </row>
    <row r="16" spans="1:5" ht="15" customHeight="1" x14ac:dyDescent="0.25">
      <c r="A16" s="70" t="s">
        <v>18</v>
      </c>
      <c r="B16" s="71"/>
      <c r="C16" s="71"/>
      <c r="D16" s="71"/>
      <c r="E16" s="71"/>
    </row>
    <row r="17" spans="1:8" ht="33.75" customHeight="1" x14ac:dyDescent="0.25">
      <c r="A17" s="66" t="s">
        <v>19</v>
      </c>
      <c r="B17" s="66"/>
      <c r="C17" s="66"/>
      <c r="D17" s="66"/>
      <c r="E17" s="66"/>
    </row>
    <row r="18" spans="1:8" ht="64.150000000000006" customHeight="1" x14ac:dyDescent="0.25">
      <c r="A18" s="66" t="s">
        <v>20</v>
      </c>
      <c r="B18" s="66"/>
      <c r="C18" s="66"/>
      <c r="D18" s="66"/>
      <c r="E18" s="66"/>
    </row>
    <row r="19" spans="1:8" ht="32.25" customHeight="1" x14ac:dyDescent="0.25">
      <c r="A19" s="72" t="s">
        <v>21</v>
      </c>
      <c r="B19" s="72"/>
      <c r="C19" s="72"/>
      <c r="D19" s="72"/>
      <c r="E19" s="72"/>
    </row>
    <row r="20" spans="1:8" ht="19.5" customHeight="1" x14ac:dyDescent="0.25">
      <c r="A20" s="72"/>
      <c r="B20" s="72"/>
      <c r="C20" s="72"/>
      <c r="D20" s="72"/>
      <c r="E20" s="72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45</v>
      </c>
      <c r="B22" s="8" t="s">
        <v>43</v>
      </c>
      <c r="C22" s="2" t="s">
        <v>5</v>
      </c>
      <c r="D22" s="2">
        <v>7.36</v>
      </c>
      <c r="E22" s="7">
        <f>D22*F20*G20</f>
        <v>11777.472</v>
      </c>
    </row>
    <row r="23" spans="1:8" x14ac:dyDescent="0.25">
      <c r="A23" s="6" t="s">
        <v>41</v>
      </c>
      <c r="B23" s="8" t="s">
        <v>26</v>
      </c>
      <c r="C23" s="2" t="s">
        <v>5</v>
      </c>
      <c r="D23" s="2">
        <v>3.6</v>
      </c>
      <c r="E23" s="19">
        <f>F20*G20*D23</f>
        <v>5760.7199999999993</v>
      </c>
    </row>
    <row r="24" spans="1:8" ht="59.25" customHeight="1" x14ac:dyDescent="0.25">
      <c r="A24" s="6" t="s">
        <v>57</v>
      </c>
      <c r="B24" s="20" t="s">
        <v>56</v>
      </c>
      <c r="C24" s="2" t="s">
        <v>5</v>
      </c>
      <c r="D24" s="2">
        <v>0</v>
      </c>
      <c r="E24" s="7">
        <f>84.64*3</f>
        <v>253.92000000000002</v>
      </c>
    </row>
    <row r="25" spans="1:8" s="14" customFormat="1" ht="15.75" x14ac:dyDescent="0.25">
      <c r="A25" s="35" t="s">
        <v>32</v>
      </c>
      <c r="B25" s="36" t="s">
        <v>56</v>
      </c>
      <c r="C25" s="24" t="s">
        <v>33</v>
      </c>
      <c r="D25" s="24"/>
      <c r="E25" s="17">
        <v>0</v>
      </c>
      <c r="H25" s="15"/>
    </row>
    <row r="26" spans="1:8" s="9" customFormat="1" ht="14.25" x14ac:dyDescent="0.2">
      <c r="A26" s="21" t="s">
        <v>34</v>
      </c>
      <c r="B26" s="22"/>
      <c r="C26" s="23"/>
      <c r="D26" s="30"/>
      <c r="E26" s="31">
        <f>SUM(E22:E25)</f>
        <v>17792.111999999997</v>
      </c>
      <c r="H26" s="10"/>
    </row>
    <row r="28" spans="1:8" ht="33" customHeight="1" x14ac:dyDescent="0.25">
      <c r="A28" s="73" t="s">
        <v>60</v>
      </c>
      <c r="B28" s="73"/>
      <c r="C28" s="73"/>
      <c r="D28" s="73"/>
      <c r="E28" s="73"/>
    </row>
    <row r="29" spans="1:8" ht="30" customHeight="1" x14ac:dyDescent="0.25">
      <c r="A29" s="66" t="s">
        <v>25</v>
      </c>
      <c r="B29" s="66"/>
      <c r="C29" s="66"/>
      <c r="D29" s="66"/>
      <c r="E29" s="66"/>
    </row>
    <row r="30" spans="1:8" ht="20.25" customHeight="1" x14ac:dyDescent="0.25">
      <c r="A30" s="66" t="s">
        <v>24</v>
      </c>
      <c r="B30" s="66"/>
      <c r="C30" s="66"/>
      <c r="D30" s="66"/>
      <c r="E30" s="66"/>
    </row>
    <row r="31" spans="1:8" ht="34.5" customHeight="1" x14ac:dyDescent="0.25">
      <c r="A31" s="66" t="s">
        <v>35</v>
      </c>
      <c r="B31" s="66"/>
      <c r="C31" s="66"/>
      <c r="D31" s="66"/>
      <c r="E31" s="66"/>
    </row>
    <row r="32" spans="1:8" x14ac:dyDescent="0.25">
      <c r="A32" s="66" t="s">
        <v>22</v>
      </c>
      <c r="B32" s="66"/>
      <c r="C32" s="66"/>
      <c r="D32" s="66"/>
      <c r="E32" s="66"/>
    </row>
    <row r="33" spans="1:5" x14ac:dyDescent="0.25">
      <c r="A33" s="69" t="s">
        <v>6</v>
      </c>
      <c r="B33" s="69"/>
      <c r="C33" s="69"/>
      <c r="D33" s="69"/>
      <c r="E33" s="69"/>
    </row>
    <row r="34" spans="1:5" x14ac:dyDescent="0.25">
      <c r="A34" s="66" t="s">
        <v>22</v>
      </c>
      <c r="B34" s="66"/>
      <c r="C34" s="66"/>
      <c r="D34" s="66"/>
      <c r="E34" s="66"/>
    </row>
    <row r="35" spans="1:5" ht="15" customHeight="1" x14ac:dyDescent="0.25">
      <c r="A35" s="67" t="s">
        <v>30</v>
      </c>
      <c r="B35" s="67"/>
      <c r="C35" s="67"/>
      <c r="D35" s="67"/>
      <c r="E35" s="4"/>
    </row>
    <row r="36" spans="1:5" ht="11.25" customHeight="1" x14ac:dyDescent="0.25">
      <c r="B36" s="68" t="s">
        <v>23</v>
      </c>
      <c r="C36" s="68"/>
      <c r="D36" s="68"/>
      <c r="E36" s="5" t="s">
        <v>7</v>
      </c>
    </row>
    <row r="37" spans="1:5" x14ac:dyDescent="0.25">
      <c r="A37" s="37"/>
      <c r="B37" s="37"/>
      <c r="C37" s="37"/>
      <c r="D37" s="37"/>
      <c r="E37" s="37"/>
    </row>
    <row r="38" spans="1:5" x14ac:dyDescent="0.25">
      <c r="A38" s="67" t="s">
        <v>31</v>
      </c>
      <c r="B38" s="67"/>
      <c r="C38" s="67"/>
      <c r="D38" s="67"/>
      <c r="E38" s="4"/>
    </row>
    <row r="39" spans="1:5" x14ac:dyDescent="0.25">
      <c r="B39" s="68" t="s">
        <v>23</v>
      </c>
      <c r="C39" s="68"/>
      <c r="D39" s="68"/>
      <c r="E39" s="5" t="s">
        <v>7</v>
      </c>
    </row>
    <row r="41" spans="1:5" x14ac:dyDescent="0.25">
      <c r="A41" s="1" t="s">
        <v>40</v>
      </c>
    </row>
    <row r="42" spans="1:5" x14ac:dyDescent="0.25">
      <c r="A42" s="9" t="s">
        <v>36</v>
      </c>
    </row>
    <row r="43" spans="1:5" x14ac:dyDescent="0.25">
      <c r="A43" s="1" t="s">
        <v>44</v>
      </c>
      <c r="B43" s="11">
        <f>'2кв'!B47</f>
        <v>7405.9820000000036</v>
      </c>
    </row>
    <row r="44" spans="1:5" ht="31.5" x14ac:dyDescent="0.25">
      <c r="A44" s="16" t="s">
        <v>61</v>
      </c>
      <c r="B44" s="12"/>
    </row>
    <row r="45" spans="1:5" x14ac:dyDescent="0.25">
      <c r="A45" s="1" t="s">
        <v>37</v>
      </c>
      <c r="B45" s="12">
        <v>19275.3</v>
      </c>
    </row>
    <row r="46" spans="1:5" ht="30" x14ac:dyDescent="0.25">
      <c r="A46" s="39" t="s">
        <v>39</v>
      </c>
      <c r="B46" s="12">
        <f>E26</f>
        <v>17792.111999999997</v>
      </c>
    </row>
    <row r="47" spans="1:5" x14ac:dyDescent="0.25">
      <c r="A47" s="13" t="s">
        <v>38</v>
      </c>
      <c r="B47" s="11">
        <f>B43+B45-B46</f>
        <v>8889.1700000000055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8" zoomScaleNormal="100" zoomScaleSheetLayoutView="100" workbookViewId="0">
      <selection activeCell="A23" sqref="A23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4" t="s">
        <v>12</v>
      </c>
      <c r="B1" s="74"/>
      <c r="C1" s="74"/>
      <c r="D1" s="74"/>
      <c r="E1" s="74"/>
    </row>
    <row r="2" spans="1:5" ht="29.25" customHeight="1" x14ac:dyDescent="0.25">
      <c r="A2" s="75" t="s">
        <v>13</v>
      </c>
      <c r="B2" s="76"/>
      <c r="C2" s="76"/>
      <c r="D2" s="76"/>
      <c r="E2" s="76"/>
    </row>
    <row r="3" spans="1:5" x14ac:dyDescent="0.25">
      <c r="A3" s="77" t="s">
        <v>62</v>
      </c>
      <c r="B3" s="77"/>
      <c r="C3" s="77"/>
      <c r="D3" s="77"/>
      <c r="E3" s="77"/>
    </row>
    <row r="4" spans="1:5" ht="30" x14ac:dyDescent="0.25">
      <c r="A4" s="25" t="s">
        <v>14</v>
      </c>
      <c r="B4" s="3"/>
      <c r="C4" s="3"/>
      <c r="D4" s="3"/>
      <c r="E4" s="26" t="s">
        <v>63</v>
      </c>
    </row>
    <row r="5" spans="1:5" x14ac:dyDescent="0.25">
      <c r="A5" s="41"/>
      <c r="B5" s="3"/>
      <c r="C5" s="3"/>
      <c r="D5" s="3"/>
      <c r="E5" s="3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1</v>
      </c>
      <c r="B7" s="78"/>
      <c r="C7" s="78"/>
      <c r="D7" s="78"/>
      <c r="E7" s="78"/>
    </row>
    <row r="8" spans="1:5" x14ac:dyDescent="0.25">
      <c r="A8" s="70" t="s">
        <v>2</v>
      </c>
      <c r="B8" s="70"/>
      <c r="C8" s="70"/>
      <c r="D8" s="70"/>
      <c r="E8" s="70"/>
    </row>
    <row r="9" spans="1:5" ht="17.25" customHeight="1" x14ac:dyDescent="0.25">
      <c r="A9" s="66" t="s">
        <v>29</v>
      </c>
      <c r="B9" s="66"/>
      <c r="C9" s="66"/>
      <c r="D9" s="66"/>
      <c r="E9" s="66"/>
    </row>
    <row r="10" spans="1:5" ht="28.5" customHeight="1" x14ac:dyDescent="0.25">
      <c r="A10" s="79" t="s">
        <v>15</v>
      </c>
      <c r="B10" s="80"/>
      <c r="C10" s="80"/>
      <c r="D10" s="80"/>
      <c r="E10" s="80"/>
    </row>
    <row r="11" spans="1:5" ht="31.5" customHeight="1" x14ac:dyDescent="0.25">
      <c r="A11" s="66" t="s">
        <v>16</v>
      </c>
      <c r="B11" s="66"/>
      <c r="C11" s="66"/>
      <c r="D11" s="66"/>
      <c r="E11" s="66"/>
    </row>
    <row r="12" spans="1:5" x14ac:dyDescent="0.25">
      <c r="A12" s="70" t="s">
        <v>17</v>
      </c>
      <c r="B12" s="71"/>
      <c r="C12" s="71"/>
      <c r="D12" s="71"/>
      <c r="E12" s="71"/>
    </row>
    <row r="13" spans="1:5" ht="16.5" customHeight="1" x14ac:dyDescent="0.25">
      <c r="A13" s="66" t="s">
        <v>28</v>
      </c>
      <c r="B13" s="66"/>
      <c r="C13" s="66"/>
      <c r="D13" s="66"/>
      <c r="E13" s="66"/>
    </row>
    <row r="14" spans="1:5" ht="13.5" customHeight="1" x14ac:dyDescent="0.25">
      <c r="A14" s="70" t="s">
        <v>3</v>
      </c>
      <c r="B14" s="71"/>
      <c r="C14" s="71"/>
      <c r="D14" s="71"/>
      <c r="E14" s="71"/>
    </row>
    <row r="15" spans="1:5" ht="18.75" customHeight="1" x14ac:dyDescent="0.25">
      <c r="A15" s="66" t="s">
        <v>27</v>
      </c>
      <c r="B15" s="66"/>
      <c r="C15" s="66"/>
      <c r="D15" s="66"/>
      <c r="E15" s="66"/>
    </row>
    <row r="16" spans="1:5" ht="15" customHeight="1" x14ac:dyDescent="0.25">
      <c r="A16" s="70" t="s">
        <v>18</v>
      </c>
      <c r="B16" s="71"/>
      <c r="C16" s="71"/>
      <c r="D16" s="71"/>
      <c r="E16" s="71"/>
    </row>
    <row r="17" spans="1:8" ht="33.75" customHeight="1" x14ac:dyDescent="0.25">
      <c r="A17" s="66" t="s">
        <v>19</v>
      </c>
      <c r="B17" s="66"/>
      <c r="C17" s="66"/>
      <c r="D17" s="66"/>
      <c r="E17" s="66"/>
    </row>
    <row r="18" spans="1:8" ht="64.150000000000006" customHeight="1" x14ac:dyDescent="0.25">
      <c r="A18" s="66" t="s">
        <v>20</v>
      </c>
      <c r="B18" s="66"/>
      <c r="C18" s="66"/>
      <c r="D18" s="66"/>
      <c r="E18" s="66"/>
    </row>
    <row r="19" spans="1:8" ht="32.25" customHeight="1" x14ac:dyDescent="0.25">
      <c r="A19" s="72" t="s">
        <v>21</v>
      </c>
      <c r="B19" s="72"/>
      <c r="C19" s="72"/>
      <c r="D19" s="72"/>
      <c r="E19" s="72"/>
    </row>
    <row r="20" spans="1:8" ht="19.5" customHeight="1" x14ac:dyDescent="0.25">
      <c r="A20" s="72"/>
      <c r="B20" s="72"/>
      <c r="C20" s="72"/>
      <c r="D20" s="72"/>
      <c r="E20" s="72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45</v>
      </c>
      <c r="B22" s="8" t="s">
        <v>43</v>
      </c>
      <c r="C22" s="2" t="s">
        <v>5</v>
      </c>
      <c r="D22" s="2">
        <v>7.36</v>
      </c>
      <c r="E22" s="7">
        <f>D22*F20*G20</f>
        <v>11777.472</v>
      </c>
    </row>
    <row r="23" spans="1:8" x14ac:dyDescent="0.25">
      <c r="A23" s="6" t="s">
        <v>41</v>
      </c>
      <c r="B23" s="8" t="s">
        <v>26</v>
      </c>
      <c r="C23" s="2" t="s">
        <v>5</v>
      </c>
      <c r="D23" s="2">
        <v>3.6</v>
      </c>
      <c r="E23" s="19">
        <f>F20*G20*D23</f>
        <v>5760.7199999999993</v>
      </c>
    </row>
    <row r="24" spans="1:8" ht="59.25" customHeight="1" x14ac:dyDescent="0.25">
      <c r="A24" s="6" t="s">
        <v>57</v>
      </c>
      <c r="B24" s="20" t="s">
        <v>64</v>
      </c>
      <c r="C24" s="2" t="s">
        <v>5</v>
      </c>
      <c r="D24" s="2">
        <v>0</v>
      </c>
      <c r="E24" s="7">
        <f>84.64*3</f>
        <v>253.92000000000002</v>
      </c>
    </row>
    <row r="25" spans="1:8" s="14" customFormat="1" ht="15.75" x14ac:dyDescent="0.25">
      <c r="A25" s="35" t="s">
        <v>32</v>
      </c>
      <c r="B25" s="36" t="s">
        <v>64</v>
      </c>
      <c r="C25" s="24" t="s">
        <v>33</v>
      </c>
      <c r="D25" s="24"/>
      <c r="E25" s="17">
        <v>0</v>
      </c>
      <c r="H25" s="15"/>
    </row>
    <row r="26" spans="1:8" s="9" customFormat="1" ht="14.25" x14ac:dyDescent="0.2">
      <c r="A26" s="21" t="s">
        <v>34</v>
      </c>
      <c r="B26" s="22"/>
      <c r="C26" s="23"/>
      <c r="D26" s="30"/>
      <c r="E26" s="31">
        <f>SUM(E22:E25)</f>
        <v>17792.111999999997</v>
      </c>
      <c r="H26" s="10"/>
    </row>
    <row r="28" spans="1:8" ht="33" customHeight="1" x14ac:dyDescent="0.25">
      <c r="A28" s="73" t="s">
        <v>65</v>
      </c>
      <c r="B28" s="73"/>
      <c r="C28" s="73"/>
      <c r="D28" s="73"/>
      <c r="E28" s="73"/>
    </row>
    <row r="29" spans="1:8" ht="30" customHeight="1" x14ac:dyDescent="0.25">
      <c r="A29" s="66" t="s">
        <v>25</v>
      </c>
      <c r="B29" s="66"/>
      <c r="C29" s="66"/>
      <c r="D29" s="66"/>
      <c r="E29" s="66"/>
    </row>
    <row r="30" spans="1:8" ht="20.25" customHeight="1" x14ac:dyDescent="0.25">
      <c r="A30" s="66" t="s">
        <v>24</v>
      </c>
      <c r="B30" s="66"/>
      <c r="C30" s="66"/>
      <c r="D30" s="66"/>
      <c r="E30" s="66"/>
    </row>
    <row r="31" spans="1:8" ht="34.5" customHeight="1" x14ac:dyDescent="0.25">
      <c r="A31" s="66" t="s">
        <v>35</v>
      </c>
      <c r="B31" s="66"/>
      <c r="C31" s="66"/>
      <c r="D31" s="66"/>
      <c r="E31" s="66"/>
    </row>
    <row r="32" spans="1:8" x14ac:dyDescent="0.25">
      <c r="A32" s="66" t="s">
        <v>22</v>
      </c>
      <c r="B32" s="66"/>
      <c r="C32" s="66"/>
      <c r="D32" s="66"/>
      <c r="E32" s="66"/>
    </row>
    <row r="33" spans="1:5" x14ac:dyDescent="0.25">
      <c r="A33" s="69" t="s">
        <v>6</v>
      </c>
      <c r="B33" s="69"/>
      <c r="C33" s="69"/>
      <c r="D33" s="69"/>
      <c r="E33" s="69"/>
    </row>
    <row r="34" spans="1:5" x14ac:dyDescent="0.25">
      <c r="A34" s="66" t="s">
        <v>22</v>
      </c>
      <c r="B34" s="66"/>
      <c r="C34" s="66"/>
      <c r="D34" s="66"/>
      <c r="E34" s="66"/>
    </row>
    <row r="35" spans="1:5" ht="15" customHeight="1" x14ac:dyDescent="0.25">
      <c r="A35" s="67" t="s">
        <v>30</v>
      </c>
      <c r="B35" s="67"/>
      <c r="C35" s="67"/>
      <c r="D35" s="67"/>
      <c r="E35" s="4"/>
    </row>
    <row r="36" spans="1:5" ht="11.25" customHeight="1" x14ac:dyDescent="0.25">
      <c r="B36" s="68" t="s">
        <v>23</v>
      </c>
      <c r="C36" s="68"/>
      <c r="D36" s="68"/>
      <c r="E36" s="5" t="s">
        <v>7</v>
      </c>
    </row>
    <row r="37" spans="1:5" x14ac:dyDescent="0.25">
      <c r="A37" s="40"/>
      <c r="B37" s="40"/>
      <c r="C37" s="40"/>
      <c r="D37" s="40"/>
      <c r="E37" s="40"/>
    </row>
    <row r="38" spans="1:5" x14ac:dyDescent="0.25">
      <c r="A38" s="67" t="s">
        <v>31</v>
      </c>
      <c r="B38" s="67"/>
      <c r="C38" s="67"/>
      <c r="D38" s="67"/>
      <c r="E38" s="4"/>
    </row>
    <row r="39" spans="1:5" x14ac:dyDescent="0.25">
      <c r="B39" s="68" t="s">
        <v>23</v>
      </c>
      <c r="C39" s="68"/>
      <c r="D39" s="68"/>
      <c r="E39" s="5" t="s">
        <v>7</v>
      </c>
    </row>
    <row r="41" spans="1:5" x14ac:dyDescent="0.25">
      <c r="A41" s="1" t="s">
        <v>40</v>
      </c>
    </row>
    <row r="42" spans="1:5" x14ac:dyDescent="0.25">
      <c r="A42" s="9" t="s">
        <v>36</v>
      </c>
    </row>
    <row r="43" spans="1:5" x14ac:dyDescent="0.25">
      <c r="A43" s="1" t="s">
        <v>44</v>
      </c>
      <c r="B43" s="11">
        <f>'3кв'!B47</f>
        <v>8889.1700000000055</v>
      </c>
    </row>
    <row r="44" spans="1:5" ht="31.5" x14ac:dyDescent="0.25">
      <c r="A44" s="16" t="s">
        <v>66</v>
      </c>
      <c r="B44" s="12"/>
    </row>
    <row r="45" spans="1:5" x14ac:dyDescent="0.25">
      <c r="A45" s="1" t="s">
        <v>37</v>
      </c>
      <c r="B45" s="12">
        <f>19793.18-138.28</f>
        <v>19654.900000000001</v>
      </c>
    </row>
    <row r="46" spans="1:5" ht="30" x14ac:dyDescent="0.25">
      <c r="A46" s="42" t="s">
        <v>39</v>
      </c>
      <c r="B46" s="12">
        <f>E26</f>
        <v>17792.111999999997</v>
      </c>
    </row>
    <row r="47" spans="1:5" x14ac:dyDescent="0.25">
      <c r="A47" s="13" t="s">
        <v>38</v>
      </c>
      <c r="B47" s="11">
        <f>B43+B45-B46</f>
        <v>10751.95800000001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B20" sqref="B20:C2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1" t="s">
        <v>67</v>
      </c>
      <c r="B1" s="81"/>
      <c r="C1" s="81"/>
      <c r="D1" s="43"/>
    </row>
    <row r="2" spans="1:5" ht="15.75" x14ac:dyDescent="0.25">
      <c r="A2" s="82" t="s">
        <v>68</v>
      </c>
      <c r="B2" s="82"/>
      <c r="C2" s="82"/>
      <c r="D2" s="44"/>
    </row>
    <row r="3" spans="1:5" ht="15.75" x14ac:dyDescent="0.25">
      <c r="A3" s="82" t="s">
        <v>69</v>
      </c>
      <c r="B3" s="82"/>
      <c r="C3" s="82"/>
      <c r="D3" s="44"/>
    </row>
    <row r="4" spans="1:5" ht="15.75" x14ac:dyDescent="0.25">
      <c r="A4" s="81" t="s">
        <v>85</v>
      </c>
      <c r="B4" s="81"/>
      <c r="C4" s="81"/>
      <c r="D4" s="43"/>
    </row>
    <row r="5" spans="1:5" ht="15.75" x14ac:dyDescent="0.25">
      <c r="A5" s="83"/>
      <c r="B5" s="83"/>
      <c r="C5" s="83"/>
      <c r="D5" s="45"/>
    </row>
    <row r="6" spans="1:5" ht="15.75" x14ac:dyDescent="0.25">
      <c r="A6" s="44"/>
      <c r="B6" s="46" t="s">
        <v>70</v>
      </c>
      <c r="C6" s="47">
        <f>'1кв'!B43</f>
        <v>2488.41</v>
      </c>
      <c r="D6" s="48"/>
    </row>
    <row r="7" spans="1:5" ht="15.75" x14ac:dyDescent="0.25">
      <c r="A7" s="44"/>
      <c r="B7" s="46" t="s">
        <v>86</v>
      </c>
      <c r="C7" s="47"/>
      <c r="D7" s="48"/>
    </row>
    <row r="8" spans="1:5" ht="15.75" x14ac:dyDescent="0.25">
      <c r="A8" s="49" t="s">
        <v>71</v>
      </c>
      <c r="B8" s="50" t="s">
        <v>72</v>
      </c>
      <c r="C8" s="51">
        <f>'1кв'!B45+'2кв'!B45+'3кв'!B45+'4кв'!B45</f>
        <v>77459.12</v>
      </c>
      <c r="D8" s="52"/>
    </row>
    <row r="9" spans="1:5" ht="15.75" x14ac:dyDescent="0.25">
      <c r="A9" s="53"/>
      <c r="B9" s="50" t="s">
        <v>73</v>
      </c>
      <c r="C9" s="54">
        <f>SUM(C8:C8)</f>
        <v>77459.12</v>
      </c>
      <c r="D9" s="48"/>
    </row>
    <row r="10" spans="1:5" ht="15.75" x14ac:dyDescent="0.25">
      <c r="A10" s="45"/>
      <c r="B10" s="84"/>
      <c r="C10" s="84"/>
      <c r="D10" s="55"/>
    </row>
    <row r="11" spans="1:5" ht="15.75" x14ac:dyDescent="0.25">
      <c r="A11" s="56" t="s">
        <v>74</v>
      </c>
      <c r="B11" s="18" t="s">
        <v>45</v>
      </c>
      <c r="C11" s="57">
        <f>'1кв'!E22+'2кв'!E22+'3кв'!E22+'4кв'!E22</f>
        <v>45765.72</v>
      </c>
      <c r="D11" s="55"/>
    </row>
    <row r="12" spans="1:5" ht="15.75" x14ac:dyDescent="0.25">
      <c r="A12" s="45"/>
      <c r="B12" s="6" t="s">
        <v>41</v>
      </c>
      <c r="C12" s="57">
        <f>'1кв'!E23+'2кв'!E23+'3кв'!E23+'4кв'!E23</f>
        <v>22498.811999999998</v>
      </c>
      <c r="D12" s="55"/>
      <c r="E12" s="58"/>
    </row>
    <row r="13" spans="1:5" ht="30" x14ac:dyDescent="0.25">
      <c r="B13" s="6" t="s">
        <v>46</v>
      </c>
      <c r="C13" s="57">
        <f>'1кв'!E24+'2кв'!E24+'3кв'!E24+'4кв'!E24</f>
        <v>931.04000000000019</v>
      </c>
      <c r="D13" s="55"/>
    </row>
    <row r="14" spans="1:5" ht="15.75" x14ac:dyDescent="0.25">
      <c r="A14" s="56"/>
      <c r="B14" s="59" t="s">
        <v>32</v>
      </c>
      <c r="C14" s="57">
        <f>'1кв'!E25+'2кв'!E25+'3кв'!E25+'4кв'!E25</f>
        <v>0</v>
      </c>
      <c r="D14" s="55"/>
    </row>
    <row r="15" spans="1:5" ht="15.75" x14ac:dyDescent="0.25">
      <c r="A15" s="56"/>
      <c r="B15" s="60" t="s">
        <v>75</v>
      </c>
      <c r="C15" s="61">
        <v>0</v>
      </c>
      <c r="D15" s="55"/>
    </row>
    <row r="16" spans="1:5" ht="15.75" x14ac:dyDescent="0.25">
      <c r="A16" s="56"/>
      <c r="B16" s="62" t="s">
        <v>76</v>
      </c>
      <c r="C16" s="61">
        <v>0</v>
      </c>
      <c r="D16" s="55"/>
    </row>
    <row r="17" spans="1:5" ht="15.75" x14ac:dyDescent="0.25">
      <c r="A17" s="45"/>
      <c r="B17" s="63" t="s">
        <v>77</v>
      </c>
      <c r="C17" s="64">
        <f>SUM(C11:C16)</f>
        <v>69195.572</v>
      </c>
      <c r="D17" s="55"/>
      <c r="E17" s="58"/>
    </row>
    <row r="18" spans="1:5" ht="15.75" x14ac:dyDescent="0.25">
      <c r="A18" s="45"/>
      <c r="B18" s="65" t="s">
        <v>78</v>
      </c>
      <c r="C18" s="64">
        <f>C6+C9-C17</f>
        <v>10751.957999999999</v>
      </c>
      <c r="D18" s="55"/>
    </row>
    <row r="19" spans="1:5" ht="15.75" x14ac:dyDescent="0.25">
      <c r="A19" s="45"/>
      <c r="B19" s="49"/>
      <c r="C19" s="49"/>
      <c r="D19" s="55"/>
    </row>
    <row r="20" spans="1:5" ht="15.75" x14ac:dyDescent="0.25">
      <c r="A20" s="45"/>
      <c r="B20" s="85" t="s">
        <v>87</v>
      </c>
      <c r="C20" s="85"/>
      <c r="D20" s="55"/>
    </row>
    <row r="21" spans="1:5" ht="15.75" x14ac:dyDescent="0.25">
      <c r="A21" s="45"/>
      <c r="B21" s="85" t="s">
        <v>88</v>
      </c>
      <c r="C21" s="85">
        <v>382.8</v>
      </c>
      <c r="D21" s="55"/>
    </row>
    <row r="22" spans="1:5" ht="15.75" x14ac:dyDescent="0.25">
      <c r="A22" s="45"/>
      <c r="B22" s="86" t="s">
        <v>89</v>
      </c>
      <c r="C22" s="86">
        <v>0</v>
      </c>
      <c r="D22" s="55"/>
    </row>
    <row r="23" spans="1:5" ht="15.75" x14ac:dyDescent="0.25">
      <c r="A23" s="45"/>
      <c r="B23" s="85" t="s">
        <v>90</v>
      </c>
      <c r="C23" s="85">
        <f>C22-C21</f>
        <v>-382.8</v>
      </c>
      <c r="D23" s="55"/>
    </row>
    <row r="24" spans="1:5" ht="15.75" x14ac:dyDescent="0.25">
      <c r="A24" s="45"/>
      <c r="B24" s="49"/>
      <c r="C24" s="49"/>
      <c r="D24" s="55"/>
    </row>
    <row r="25" spans="1:5" ht="15.75" x14ac:dyDescent="0.25">
      <c r="A25" s="49" t="s">
        <v>79</v>
      </c>
      <c r="C25" s="49"/>
      <c r="D25" s="55"/>
    </row>
    <row r="26" spans="1:5" ht="15.75" x14ac:dyDescent="0.25">
      <c r="A26" s="45"/>
      <c r="B26" s="49"/>
      <c r="C26" s="49"/>
      <c r="D26" s="55"/>
    </row>
    <row r="27" spans="1:5" ht="15.75" x14ac:dyDescent="0.25">
      <c r="A27" s="45"/>
      <c r="B27" s="49"/>
      <c r="C27" s="49"/>
      <c r="D27" s="55"/>
    </row>
    <row r="28" spans="1:5" ht="15.75" x14ac:dyDescent="0.25">
      <c r="A28" s="45" t="s">
        <v>80</v>
      </c>
      <c r="B28" s="49" t="s">
        <v>81</v>
      </c>
      <c r="C28" s="49"/>
      <c r="D28" s="55"/>
    </row>
    <row r="29" spans="1:5" ht="15.75" x14ac:dyDescent="0.25">
      <c r="A29" s="45"/>
      <c r="B29" s="49" t="s">
        <v>82</v>
      </c>
      <c r="C29" s="49"/>
      <c r="D29" s="55"/>
    </row>
    <row r="30" spans="1:5" ht="15.75" x14ac:dyDescent="0.25">
      <c r="A30" s="45"/>
      <c r="B30" s="49" t="s">
        <v>83</v>
      </c>
      <c r="C30" s="49"/>
      <c r="D30" s="55"/>
    </row>
    <row r="31" spans="1:5" ht="15.75" x14ac:dyDescent="0.25">
      <c r="A31" s="45"/>
      <c r="B31" s="49"/>
      <c r="C31" s="49"/>
      <c r="D31" s="55"/>
    </row>
    <row r="32" spans="1:5" ht="15.75" x14ac:dyDescent="0.25">
      <c r="A32" s="45"/>
      <c r="B32" s="49"/>
      <c r="C32" s="49"/>
      <c r="D32" s="55"/>
    </row>
    <row r="33" spans="1:4" ht="15.75" x14ac:dyDescent="0.25">
      <c r="A33" s="45"/>
      <c r="B33" s="49" t="s">
        <v>84</v>
      </c>
      <c r="C33" s="49"/>
      <c r="D33" s="55"/>
    </row>
    <row r="34" spans="1:4" ht="15.75" x14ac:dyDescent="0.25">
      <c r="A34" s="45"/>
      <c r="B34" s="49"/>
      <c r="C34" s="49"/>
      <c r="D34" s="55"/>
    </row>
    <row r="35" spans="1:4" ht="15.75" x14ac:dyDescent="0.25">
      <c r="A35" s="45"/>
      <c r="B35" s="49"/>
      <c r="C35" s="49"/>
      <c r="D35" s="55"/>
    </row>
    <row r="36" spans="1:4" ht="15.75" x14ac:dyDescent="0.25">
      <c r="A36" s="45"/>
      <c r="B36" s="49"/>
      <c r="C36" s="49"/>
      <c r="D36" s="55"/>
    </row>
    <row r="37" spans="1:4" ht="15.75" x14ac:dyDescent="0.25">
      <c r="A37" s="45"/>
      <c r="B37" s="49"/>
      <c r="C37" s="49"/>
      <c r="D37" s="5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2022-03-09T13:37:03Z</dcterms:modified>
</cp:coreProperties>
</file>