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770" yWindow="1770" windowWidth="28800" windowHeight="15345" activeTab="4"/>
  </bookViews>
  <sheets>
    <sheet name="1кв" sheetId="33" r:id="rId1"/>
    <sheet name="2кв" sheetId="34" r:id="rId2"/>
    <sheet name="3кв" sheetId="35" r:id="rId3"/>
    <sheet name="4кв" sheetId="36" r:id="rId4"/>
    <sheet name="отчет" sheetId="37" r:id="rId5"/>
  </sheets>
  <definedNames>
    <definedName name="_xlnm.Print_Area" localSheetId="0">'1кв'!$A$1:$E$47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7" l="1"/>
  <c r="C6" i="37"/>
  <c r="C13" i="37"/>
  <c r="C12" i="37"/>
  <c r="C11" i="37"/>
  <c r="C8" i="37"/>
  <c r="C15" i="37" l="1"/>
  <c r="C9" i="37"/>
  <c r="C18" i="37" l="1"/>
  <c r="C19" i="37" s="1"/>
  <c r="B43" i="36" l="1"/>
  <c r="E26" i="36"/>
  <c r="B46" i="36" s="1"/>
  <c r="E23" i="36"/>
  <c r="E22" i="36"/>
  <c r="B47" i="36" l="1"/>
  <c r="E23" i="35"/>
  <c r="E22" i="35"/>
  <c r="E23" i="34"/>
  <c r="E22" i="34"/>
  <c r="E26" i="34" s="1"/>
  <c r="B46" i="34" s="1"/>
  <c r="E26" i="35" l="1"/>
  <c r="B46" i="35" s="1"/>
  <c r="E23" i="33"/>
  <c r="E22" i="33"/>
  <c r="E26" i="33" s="1"/>
  <c r="B46" i="33" s="1"/>
  <c r="B47" i="33" l="1"/>
  <c r="B43" i="34" s="1"/>
  <c r="B47" i="34" s="1"/>
  <c r="B43" i="35" s="1"/>
  <c r="B47" i="35" s="1"/>
</calcChain>
</file>

<file path=xl/sharedStrings.xml><?xml version="1.0" encoding="utf-8"?>
<sst xmlns="http://schemas.openxmlformats.org/spreadsheetml/2006/main" count="242" uniqueCount="88">
  <si>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</si>
  <si>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</si>
  <si>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</si>
  <si>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</si>
  <si>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</si>
  <si>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</si>
  <si>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</si>
  <si>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</si>
  <si>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</si>
  <si>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</si>
  <si>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</si>
  <si>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</si>
  <si>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</si>
  <si>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</si>
  <si>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</si>
  <si>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</si>
  <si>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</si>
  <si>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</si>
  <si>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</si>
  <si>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</si>
  <si>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</si>
  <si>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</si>
  <si>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</si>
  <si>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</si>
  <si>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</si>
  <si>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№49 от   01.11.2013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</si>
  <si>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Юбилейная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</si>
  <si>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</si>
  <si>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</si>
  <si>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</si>
  <si>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</si>
  <si>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</si>
  <si>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</si>
  <si>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</si>
  <si>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Макаровой Светланы Генадьевны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</si>
  <si>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 от 29.07.2016 г.</t>
    </r>
  </si>
  <si>
    <t>Заказчик - Собственники МКД, в лице председателя совета МКД Макаровой С.Г.</t>
  </si>
  <si>
    <t>Работы по содержанию и тек. ремонту</t>
  </si>
  <si>
    <t xml:space="preserve">Общехозяйственные расходы </t>
  </si>
  <si>
    <t>Остаток на начало  квартала</t>
  </si>
  <si>
    <t>определена приложением № 9 к договору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</si>
  <si>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</si>
  <si>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</si>
  <si>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Общая площадь квартир - 242,4 м2</t>
  </si>
  <si>
    <t>Исполнитель - ООО ЖКХ "Локомотив", в лице директора  Бовкун А.А.</t>
  </si>
  <si>
    <t>г. Россошь, ул. Юбилейная, д.29</t>
  </si>
  <si>
    <t>Предъявлено населению 13809,54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</si>
  <si>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</si>
  <si>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</si>
  <si>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восемь тысяч семьсот шестьдесят семь  рублей 47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</si>
  <si>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</si>
  <si>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</si>
  <si>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</si>
  <si>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</si>
  <si>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</si>
  <si>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</si>
  <si>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восемь тысяч семьсот тридцать три  рубля 67 копеек.</t>
  </si>
  <si>
    <t xml:space="preserve">           2. Всего за период с "01" 07 2025 г. по "30" 09 2025 г. выполнено работ (оказано услуг) на общую сумму девять тысяч пятьсот шестьдесят два рубля 68 копеек.</t>
  </si>
  <si>
    <t>Предъявлено населению 15118,5</t>
  </si>
  <si>
    <t>за 4 квартал 2025 года</t>
  </si>
  <si>
    <t xml:space="preserve">           2. Всего за период с "01" 10  2025 г. по "31" 12  2025 г. выполнено работ (оказано услуг) на общую сумму девять тысяч пятьсот шестьдесят два рубля 68 копеек.</t>
  </si>
  <si>
    <t>4 квартал</t>
  </si>
  <si>
    <t>ОТЧЕТ</t>
  </si>
  <si>
    <t>О ВЫПОЛНЕННЫХ РАБОТАХ И ДВИЖЕНИИ  СРЕДСТВ</t>
  </si>
  <si>
    <t>по ж.д. ул. Юбилейная, д. 29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</si>
  <si>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</si>
  <si>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</si>
  <si>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</si>
  <si>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</si>
  <si>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</si>
  <si>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</si>
  <si>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</si>
  <si>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Непредвиденные работы 0 ч/ч</t>
  </si>
  <si>
    <t>работы по договору, всего</t>
  </si>
  <si>
    <t>в том числе:</t>
  </si>
  <si>
    <t>Итого расходов</t>
  </si>
  <si>
    <t>Остаток средств на 01.01.2025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</si>
  <si>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</si>
  <si>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</si>
  <si>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</si>
  <si>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</si>
  <si>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</si>
  <si>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</si>
  <si>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Начислено всего 57856,08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</si>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</sst>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0" fontId="3" fillId="0" borderId="0" xfId="0" applyFont="1" applyAlignment="1"/>
    <xf numFmtId="164" fontId="4" fillId="0" borderId="0" xfId="1" applyNumberFormat="1" applyFont="1"/>
    <xf numFmtId="0" fontId="1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0" fontId="3" fillId="0" borderId="1" xfId="0" applyFont="1" applyBorder="1" applyAlignment="1">
      <alignment vertical="center" wrapText="1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9" fontId="3" fillId="0" borderId="1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6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25" zoomScaleSheetLayoutView="100" workbookViewId="0">
      <selection activeCell="B47" sqref="B47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4.5703125" style="2" customWidth="1"/>
    <col min="5" max="5" width="12.5703125" style="2" customWidth="1"/>
    <col min="6" max="7" width="9.140625" style="2"/>
    <col min="8" max="8" width="14.14062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1.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47</v>
      </c>
      <c r="B3" s="67"/>
      <c r="C3" s="67"/>
      <c r="D3" s="67"/>
      <c r="E3" s="67"/>
    </row>
    <row r="4" spans="1:5" s="1" customFormat="1" ht="15.75" x14ac:dyDescent="0.25">
      <c r="A4" s="16" t="s">
        <v>13</v>
      </c>
      <c r="B4" s="17"/>
      <c r="C4" s="17"/>
      <c r="D4" s="23"/>
      <c r="E4" s="24" t="s">
        <v>48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45</v>
      </c>
      <c r="B7" s="69"/>
      <c r="C7" s="69"/>
      <c r="D7" s="69"/>
      <c r="E7" s="69"/>
    </row>
    <row r="8" spans="1:5" ht="10.5" customHeight="1" x14ac:dyDescent="0.25">
      <c r="A8" s="62" t="s">
        <v>1</v>
      </c>
      <c r="B8" s="62"/>
      <c r="C8" s="62"/>
      <c r="D8" s="62"/>
      <c r="E8" s="62"/>
    </row>
    <row r="9" spans="1:5" x14ac:dyDescent="0.25">
      <c r="A9" s="68" t="s">
        <v>34</v>
      </c>
      <c r="B9" s="68"/>
      <c r="C9" s="68"/>
      <c r="D9" s="68"/>
      <c r="E9" s="68"/>
    </row>
    <row r="10" spans="1:5" ht="26.25" customHeight="1" x14ac:dyDescent="0.25">
      <c r="A10" s="70" t="s">
        <v>14</v>
      </c>
      <c r="B10" s="71"/>
      <c r="C10" s="71"/>
      <c r="D10" s="71"/>
      <c r="E10" s="71"/>
    </row>
    <row r="11" spans="1:5" ht="27" customHeight="1" x14ac:dyDescent="0.25">
      <c r="A11" s="68" t="s">
        <v>35</v>
      </c>
      <c r="B11" s="68"/>
      <c r="C11" s="68"/>
      <c r="D11" s="68"/>
      <c r="E11" s="68"/>
    </row>
    <row r="12" spans="1:5" x14ac:dyDescent="0.25">
      <c r="A12" s="62" t="s">
        <v>15</v>
      </c>
      <c r="B12" s="63"/>
      <c r="C12" s="63"/>
      <c r="D12" s="63"/>
      <c r="E12" s="63"/>
    </row>
    <row r="13" spans="1:5" x14ac:dyDescent="0.25">
      <c r="A13" s="68" t="s">
        <v>22</v>
      </c>
      <c r="B13" s="68"/>
      <c r="C13" s="68"/>
      <c r="D13" s="68"/>
      <c r="E13" s="68"/>
    </row>
    <row r="14" spans="1:5" x14ac:dyDescent="0.25">
      <c r="A14" s="62" t="s">
        <v>2</v>
      </c>
      <c r="B14" s="63"/>
      <c r="C14" s="63"/>
      <c r="D14" s="63"/>
      <c r="E14" s="63"/>
    </row>
    <row r="15" spans="1:5" x14ac:dyDescent="0.25">
      <c r="A15" s="68" t="s">
        <v>42</v>
      </c>
      <c r="B15" s="68"/>
      <c r="C15" s="68"/>
      <c r="D15" s="68"/>
      <c r="E15" s="68"/>
    </row>
    <row r="16" spans="1:5" x14ac:dyDescent="0.25">
      <c r="A16" s="62" t="s">
        <v>16</v>
      </c>
      <c r="B16" s="63"/>
      <c r="C16" s="63"/>
      <c r="D16" s="63"/>
      <c r="E16" s="63"/>
    </row>
    <row r="17" spans="1:7" ht="30" customHeight="1" x14ac:dyDescent="0.25">
      <c r="A17" s="68" t="s">
        <v>17</v>
      </c>
      <c r="B17" s="68"/>
      <c r="C17" s="68"/>
      <c r="D17" s="68"/>
      <c r="E17" s="68"/>
    </row>
    <row r="18" spans="1:7" ht="62.25" customHeight="1" x14ac:dyDescent="0.25">
      <c r="A18" s="68" t="s">
        <v>25</v>
      </c>
      <c r="B18" s="68"/>
      <c r="C18" s="68"/>
      <c r="D18" s="68"/>
      <c r="E18" s="68"/>
    </row>
    <row r="19" spans="1:7" ht="30" customHeight="1" x14ac:dyDescent="0.25">
      <c r="A19" s="73" t="s">
        <v>26</v>
      </c>
      <c r="B19" s="73"/>
      <c r="C19" s="73"/>
      <c r="D19" s="73"/>
      <c r="E19" s="73"/>
    </row>
    <row r="20" spans="1:7" x14ac:dyDescent="0.25">
      <c r="A20" s="73"/>
      <c r="B20" s="73"/>
      <c r="C20" s="73"/>
      <c r="D20" s="73"/>
      <c r="E20" s="73"/>
      <c r="F20" s="2">
        <v>242.4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41</v>
      </c>
      <c r="B22" s="8" t="s">
        <v>40</v>
      </c>
      <c r="C22" s="3" t="s">
        <v>4</v>
      </c>
      <c r="D22" s="3">
        <v>7.49</v>
      </c>
      <c r="E22" s="7">
        <f>D22*F20*3</f>
        <v>5446.7280000000001</v>
      </c>
    </row>
    <row r="23" spans="1:7" x14ac:dyDescent="0.25">
      <c r="A23" s="6" t="s">
        <v>38</v>
      </c>
      <c r="B23" s="8" t="s">
        <v>23</v>
      </c>
      <c r="C23" s="3" t="s">
        <v>4</v>
      </c>
      <c r="D23" s="3">
        <v>4.5199999999999996</v>
      </c>
      <c r="E23" s="7">
        <f>D23*F20*3</f>
        <v>3286.9439999999995</v>
      </c>
    </row>
    <row r="24" spans="1:7" ht="15.75" x14ac:dyDescent="0.25">
      <c r="A24" s="6" t="s">
        <v>27</v>
      </c>
      <c r="B24" s="8" t="s">
        <v>28</v>
      </c>
      <c r="C24" s="3" t="s">
        <v>29</v>
      </c>
      <c r="D24" s="15"/>
      <c r="E24" s="7">
        <v>33.799999999999997</v>
      </c>
    </row>
    <row r="25" spans="1:7" ht="15.75" x14ac:dyDescent="0.25">
      <c r="A25" s="18"/>
      <c r="B25" s="8"/>
      <c r="C25" s="3"/>
      <c r="D25" s="15"/>
      <c r="E25" s="7"/>
    </row>
    <row r="26" spans="1:7" s="9" customFormat="1" ht="14.25" x14ac:dyDescent="0.2">
      <c r="A26" s="19" t="s">
        <v>24</v>
      </c>
      <c r="B26" s="20"/>
      <c r="C26" s="21"/>
      <c r="D26" s="21"/>
      <c r="E26" s="22">
        <f>SUM(E22:E25)</f>
        <v>8767.4719999999979</v>
      </c>
    </row>
    <row r="28" spans="1:7" ht="29.25" customHeight="1" x14ac:dyDescent="0.25">
      <c r="A28" s="74" t="s">
        <v>49</v>
      </c>
      <c r="B28" s="74"/>
      <c r="C28" s="74"/>
      <c r="D28" s="74"/>
      <c r="E28" s="74"/>
    </row>
    <row r="29" spans="1:7" ht="29.25" customHeight="1" x14ac:dyDescent="0.25">
      <c r="A29" s="68" t="s">
        <v>21</v>
      </c>
      <c r="B29" s="68"/>
      <c r="C29" s="68"/>
      <c r="D29" s="68"/>
      <c r="E29" s="68"/>
    </row>
    <row r="30" spans="1:7" ht="13.9" customHeight="1" x14ac:dyDescent="0.25">
      <c r="A30" s="68" t="s">
        <v>20</v>
      </c>
      <c r="B30" s="68"/>
      <c r="C30" s="68"/>
      <c r="D30" s="68"/>
      <c r="E30" s="68"/>
    </row>
    <row r="31" spans="1:7" ht="29.25" customHeight="1" x14ac:dyDescent="0.25">
      <c r="A31" s="68" t="s">
        <v>30</v>
      </c>
      <c r="B31" s="68"/>
      <c r="C31" s="68"/>
      <c r="D31" s="68"/>
      <c r="E31" s="68"/>
    </row>
    <row r="32" spans="1:7" x14ac:dyDescent="0.25">
      <c r="A32" s="68" t="s">
        <v>18</v>
      </c>
      <c r="B32" s="68"/>
      <c r="C32" s="68"/>
      <c r="D32" s="68"/>
      <c r="E32" s="68"/>
    </row>
    <row r="33" spans="1:5" x14ac:dyDescent="0.25">
      <c r="A33" s="72" t="s">
        <v>5</v>
      </c>
      <c r="B33" s="72"/>
      <c r="C33" s="72"/>
      <c r="D33" s="72"/>
      <c r="E33" s="72"/>
    </row>
    <row r="34" spans="1:5" x14ac:dyDescent="0.25">
      <c r="A34" s="68" t="s">
        <v>18</v>
      </c>
      <c r="B34" s="68"/>
      <c r="C34" s="68"/>
      <c r="D34" s="68"/>
      <c r="E34" s="68"/>
    </row>
    <row r="35" spans="1:5" ht="13.9" customHeight="1" x14ac:dyDescent="0.25">
      <c r="A35" s="75" t="s">
        <v>44</v>
      </c>
      <c r="B35" s="75"/>
      <c r="C35" s="75"/>
      <c r="D35" s="75"/>
      <c r="E35" s="75"/>
    </row>
    <row r="36" spans="1:5" x14ac:dyDescent="0.25">
      <c r="B36" s="76" t="s">
        <v>19</v>
      </c>
      <c r="C36" s="76"/>
      <c r="D36" s="76"/>
      <c r="E36" s="5" t="s">
        <v>6</v>
      </c>
    </row>
    <row r="37" spans="1:5" x14ac:dyDescent="0.25">
      <c r="A37" s="26"/>
      <c r="B37" s="26"/>
      <c r="C37" s="26"/>
      <c r="D37" s="26"/>
      <c r="E37" s="26"/>
    </row>
    <row r="38" spans="1:5" ht="13.9" customHeight="1" x14ac:dyDescent="0.25">
      <c r="A38" s="75" t="s">
        <v>36</v>
      </c>
      <c r="B38" s="75"/>
      <c r="C38" s="75"/>
      <c r="D38" s="75"/>
      <c r="E38" s="75"/>
    </row>
    <row r="39" spans="1:5" x14ac:dyDescent="0.25">
      <c r="B39" s="76" t="s">
        <v>19</v>
      </c>
      <c r="C39" s="76"/>
      <c r="D39" s="76"/>
      <c r="E39" s="5" t="s">
        <v>6</v>
      </c>
    </row>
    <row r="41" spans="1:5" x14ac:dyDescent="0.25">
      <c r="A41" s="13" t="s">
        <v>43</v>
      </c>
    </row>
    <row r="42" spans="1:5" x14ac:dyDescent="0.25">
      <c r="A42" s="9" t="s">
        <v>31</v>
      </c>
    </row>
    <row r="43" spans="1:5" x14ac:dyDescent="0.25">
      <c r="A43" s="2" t="s">
        <v>39</v>
      </c>
      <c r="B43" s="10">
        <v>7624.34</v>
      </c>
    </row>
    <row r="44" spans="1:5" ht="15.75" x14ac:dyDescent="0.25">
      <c r="A44" s="2" t="s">
        <v>46</v>
      </c>
      <c r="B44" s="11"/>
    </row>
    <row r="45" spans="1:5" x14ac:dyDescent="0.25">
      <c r="A45" s="2" t="s">
        <v>32</v>
      </c>
      <c r="B45" s="12">
        <v>22266.16</v>
      </c>
    </row>
    <row r="46" spans="1:5" ht="18" customHeight="1" x14ac:dyDescent="0.25">
      <c r="A46" s="25" t="s">
        <v>37</v>
      </c>
      <c r="B46" s="12">
        <f>E26</f>
        <v>8767.4719999999979</v>
      </c>
    </row>
    <row r="47" spans="1:5" x14ac:dyDescent="0.25">
      <c r="A47" s="9" t="s">
        <v>33</v>
      </c>
      <c r="B47" s="10">
        <f>B43+B45-B46</f>
        <v>21123.028000000002</v>
      </c>
    </row>
    <row r="49" spans="2:2" x14ac:dyDescent="0.25">
      <c r="B49" s="2">
        <v>7624.34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27" zoomScaleSheetLayoutView="100" workbookViewId="0">
      <selection activeCell="A35" sqref="A35:E35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4.5703125" style="2" customWidth="1"/>
    <col min="5" max="5" width="12.5703125" style="2" customWidth="1"/>
    <col min="6" max="7" width="9.140625" style="2"/>
    <col min="8" max="8" width="14.14062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1.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50</v>
      </c>
      <c r="B3" s="67"/>
      <c r="C3" s="67"/>
      <c r="D3" s="67"/>
      <c r="E3" s="67"/>
    </row>
    <row r="4" spans="1:5" s="1" customFormat="1" ht="15.75" x14ac:dyDescent="0.25">
      <c r="A4" s="16" t="s">
        <v>13</v>
      </c>
      <c r="B4" s="17"/>
      <c r="C4" s="17"/>
      <c r="D4" s="23"/>
      <c r="E4" s="24" t="s">
        <v>51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45</v>
      </c>
      <c r="B7" s="69"/>
      <c r="C7" s="69"/>
      <c r="D7" s="69"/>
      <c r="E7" s="69"/>
    </row>
    <row r="8" spans="1:5" ht="10.5" customHeight="1" x14ac:dyDescent="0.25">
      <c r="A8" s="62" t="s">
        <v>1</v>
      </c>
      <c r="B8" s="62"/>
      <c r="C8" s="62"/>
      <c r="D8" s="62"/>
      <c r="E8" s="62"/>
    </row>
    <row r="9" spans="1:5" x14ac:dyDescent="0.25">
      <c r="A9" s="68" t="s">
        <v>34</v>
      </c>
      <c r="B9" s="68"/>
      <c r="C9" s="68"/>
      <c r="D9" s="68"/>
      <c r="E9" s="68"/>
    </row>
    <row r="10" spans="1:5" ht="26.25" customHeight="1" x14ac:dyDescent="0.25">
      <c r="A10" s="70" t="s">
        <v>14</v>
      </c>
      <c r="B10" s="71"/>
      <c r="C10" s="71"/>
      <c r="D10" s="71"/>
      <c r="E10" s="71"/>
    </row>
    <row r="11" spans="1:5" ht="27" customHeight="1" x14ac:dyDescent="0.25">
      <c r="A11" s="68" t="s">
        <v>35</v>
      </c>
      <c r="B11" s="68"/>
      <c r="C11" s="68"/>
      <c r="D11" s="68"/>
      <c r="E11" s="68"/>
    </row>
    <row r="12" spans="1:5" x14ac:dyDescent="0.25">
      <c r="A12" s="62" t="s">
        <v>15</v>
      </c>
      <c r="B12" s="63"/>
      <c r="C12" s="63"/>
      <c r="D12" s="63"/>
      <c r="E12" s="63"/>
    </row>
    <row r="13" spans="1:5" x14ac:dyDescent="0.25">
      <c r="A13" s="68" t="s">
        <v>22</v>
      </c>
      <c r="B13" s="68"/>
      <c r="C13" s="68"/>
      <c r="D13" s="68"/>
      <c r="E13" s="68"/>
    </row>
    <row r="14" spans="1:5" x14ac:dyDescent="0.25">
      <c r="A14" s="62" t="s">
        <v>2</v>
      </c>
      <c r="B14" s="63"/>
      <c r="C14" s="63"/>
      <c r="D14" s="63"/>
      <c r="E14" s="63"/>
    </row>
    <row r="15" spans="1:5" x14ac:dyDescent="0.25">
      <c r="A15" s="68" t="s">
        <v>42</v>
      </c>
      <c r="B15" s="68"/>
      <c r="C15" s="68"/>
      <c r="D15" s="68"/>
      <c r="E15" s="68"/>
    </row>
    <row r="16" spans="1:5" x14ac:dyDescent="0.25">
      <c r="A16" s="62" t="s">
        <v>16</v>
      </c>
      <c r="B16" s="63"/>
      <c r="C16" s="63"/>
      <c r="D16" s="63"/>
      <c r="E16" s="63"/>
    </row>
    <row r="17" spans="1:7" ht="30" customHeight="1" x14ac:dyDescent="0.25">
      <c r="A17" s="68" t="s">
        <v>17</v>
      </c>
      <c r="B17" s="68"/>
      <c r="C17" s="68"/>
      <c r="D17" s="68"/>
      <c r="E17" s="68"/>
    </row>
    <row r="18" spans="1:7" ht="62.25" customHeight="1" x14ac:dyDescent="0.25">
      <c r="A18" s="68" t="s">
        <v>25</v>
      </c>
      <c r="B18" s="68"/>
      <c r="C18" s="68"/>
      <c r="D18" s="68"/>
      <c r="E18" s="68"/>
    </row>
    <row r="19" spans="1:7" ht="30" customHeight="1" x14ac:dyDescent="0.25">
      <c r="A19" s="73" t="s">
        <v>26</v>
      </c>
      <c r="B19" s="73"/>
      <c r="C19" s="73"/>
      <c r="D19" s="73"/>
      <c r="E19" s="73"/>
    </row>
    <row r="20" spans="1:7" x14ac:dyDescent="0.25">
      <c r="A20" s="73"/>
      <c r="B20" s="73"/>
      <c r="C20" s="73"/>
      <c r="D20" s="73"/>
      <c r="E20" s="73"/>
      <c r="F20" s="2">
        <v>242.4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41</v>
      </c>
      <c r="B22" s="8" t="s">
        <v>40</v>
      </c>
      <c r="C22" s="3" t="s">
        <v>4</v>
      </c>
      <c r="D22" s="3">
        <v>7.49</v>
      </c>
      <c r="E22" s="7">
        <f>D22*F20*3</f>
        <v>5446.7280000000001</v>
      </c>
    </row>
    <row r="23" spans="1:7" x14ac:dyDescent="0.25">
      <c r="A23" s="6" t="s">
        <v>38</v>
      </c>
      <c r="B23" s="8" t="s">
        <v>23</v>
      </c>
      <c r="C23" s="3" t="s">
        <v>4</v>
      </c>
      <c r="D23" s="3">
        <v>4.5199999999999996</v>
      </c>
      <c r="E23" s="7">
        <f>D23*F20*3</f>
        <v>3286.9439999999995</v>
      </c>
    </row>
    <row r="24" spans="1:7" ht="15.75" x14ac:dyDescent="0.25">
      <c r="A24" s="6" t="s">
        <v>27</v>
      </c>
      <c r="B24" s="8" t="s">
        <v>52</v>
      </c>
      <c r="C24" s="3" t="s">
        <v>29</v>
      </c>
      <c r="D24" s="15"/>
      <c r="E24" s="7"/>
    </row>
    <row r="25" spans="1:7" ht="15.75" x14ac:dyDescent="0.25">
      <c r="A25" s="18"/>
      <c r="B25" s="8"/>
      <c r="C25" s="3"/>
      <c r="D25" s="15"/>
      <c r="E25" s="7"/>
    </row>
    <row r="26" spans="1:7" s="9" customFormat="1" ht="14.25" x14ac:dyDescent="0.2">
      <c r="A26" s="19" t="s">
        <v>24</v>
      </c>
      <c r="B26" s="20"/>
      <c r="C26" s="21"/>
      <c r="D26" s="21"/>
      <c r="E26" s="22">
        <f>SUM(E22:E25)</f>
        <v>8733.6719999999987</v>
      </c>
    </row>
    <row r="28" spans="1:7" ht="29.25" customHeight="1" x14ac:dyDescent="0.25">
      <c r="A28" s="74" t="s">
        <v>56</v>
      </c>
      <c r="B28" s="74"/>
      <c r="C28" s="74"/>
      <c r="D28" s="74"/>
      <c r="E28" s="74"/>
    </row>
    <row r="29" spans="1:7" ht="29.25" customHeight="1" x14ac:dyDescent="0.25">
      <c r="A29" s="68" t="s">
        <v>21</v>
      </c>
      <c r="B29" s="68"/>
      <c r="C29" s="68"/>
      <c r="D29" s="68"/>
      <c r="E29" s="68"/>
    </row>
    <row r="30" spans="1:7" ht="13.9" customHeight="1" x14ac:dyDescent="0.25">
      <c r="A30" s="68" t="s">
        <v>20</v>
      </c>
      <c r="B30" s="68"/>
      <c r="C30" s="68"/>
      <c r="D30" s="68"/>
      <c r="E30" s="68"/>
    </row>
    <row r="31" spans="1:7" ht="29.25" customHeight="1" x14ac:dyDescent="0.25">
      <c r="A31" s="68" t="s">
        <v>30</v>
      </c>
      <c r="B31" s="68"/>
      <c r="C31" s="68"/>
      <c r="D31" s="68"/>
      <c r="E31" s="68"/>
    </row>
    <row r="32" spans="1:7" x14ac:dyDescent="0.25">
      <c r="A32" s="68" t="s">
        <v>18</v>
      </c>
      <c r="B32" s="68"/>
      <c r="C32" s="68"/>
      <c r="D32" s="68"/>
      <c r="E32" s="68"/>
    </row>
    <row r="33" spans="1:5" x14ac:dyDescent="0.25">
      <c r="A33" s="72" t="s">
        <v>5</v>
      </c>
      <c r="B33" s="72"/>
      <c r="C33" s="72"/>
      <c r="D33" s="72"/>
      <c r="E33" s="72"/>
    </row>
    <row r="34" spans="1:5" x14ac:dyDescent="0.25">
      <c r="A34" s="68" t="s">
        <v>18</v>
      </c>
      <c r="B34" s="68"/>
      <c r="C34" s="68"/>
      <c r="D34" s="68"/>
      <c r="E34" s="68"/>
    </row>
    <row r="35" spans="1:5" ht="13.9" customHeight="1" x14ac:dyDescent="0.25">
      <c r="A35" s="75" t="s">
        <v>44</v>
      </c>
      <c r="B35" s="75"/>
      <c r="C35" s="75"/>
      <c r="D35" s="75"/>
      <c r="E35" s="75"/>
    </row>
    <row r="36" spans="1:5" x14ac:dyDescent="0.25">
      <c r="B36" s="76" t="s">
        <v>19</v>
      </c>
      <c r="C36" s="76"/>
      <c r="D36" s="76"/>
      <c r="E36" s="5" t="s">
        <v>6</v>
      </c>
    </row>
    <row r="37" spans="1:5" x14ac:dyDescent="0.25">
      <c r="A37" s="28"/>
      <c r="B37" s="28"/>
      <c r="C37" s="28"/>
      <c r="D37" s="28"/>
      <c r="E37" s="28"/>
    </row>
    <row r="38" spans="1:5" ht="13.9" customHeight="1" x14ac:dyDescent="0.25">
      <c r="A38" s="75" t="s">
        <v>36</v>
      </c>
      <c r="B38" s="75"/>
      <c r="C38" s="75"/>
      <c r="D38" s="75"/>
      <c r="E38" s="75"/>
    </row>
    <row r="39" spans="1:5" x14ac:dyDescent="0.25">
      <c r="B39" s="76" t="s">
        <v>19</v>
      </c>
      <c r="C39" s="76"/>
      <c r="D39" s="76"/>
      <c r="E39" s="5" t="s">
        <v>6</v>
      </c>
    </row>
    <row r="41" spans="1:5" x14ac:dyDescent="0.25">
      <c r="A41" s="13" t="s">
        <v>43</v>
      </c>
    </row>
    <row r="42" spans="1:5" x14ac:dyDescent="0.25">
      <c r="A42" s="9" t="s">
        <v>31</v>
      </c>
    </row>
    <row r="43" spans="1:5" x14ac:dyDescent="0.25">
      <c r="A43" s="2" t="s">
        <v>39</v>
      </c>
      <c r="B43" s="10">
        <f>'1кв'!B47</f>
        <v>21123.028000000002</v>
      </c>
    </row>
    <row r="44" spans="1:5" ht="15.75" x14ac:dyDescent="0.25">
      <c r="A44" s="2" t="s">
        <v>46</v>
      </c>
      <c r="B44" s="11"/>
    </row>
    <row r="45" spans="1:5" x14ac:dyDescent="0.25">
      <c r="A45" s="2" t="s">
        <v>32</v>
      </c>
      <c r="B45" s="12">
        <v>19320.52</v>
      </c>
    </row>
    <row r="46" spans="1:5" ht="18" customHeight="1" x14ac:dyDescent="0.25">
      <c r="A46" s="30" t="s">
        <v>37</v>
      </c>
      <c r="B46" s="12">
        <f>E26</f>
        <v>8733.6719999999987</v>
      </c>
    </row>
    <row r="47" spans="1:5" x14ac:dyDescent="0.25">
      <c r="A47" s="9" t="s">
        <v>33</v>
      </c>
      <c r="B47" s="10">
        <f>B43+B45-B46</f>
        <v>31709.876000000004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25" zoomScaleSheetLayoutView="100" workbookViewId="0">
      <selection activeCell="B47" sqref="B47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4.5703125" style="2" customWidth="1"/>
    <col min="5" max="5" width="12.5703125" style="2" customWidth="1"/>
    <col min="6" max="7" width="9.140625" style="2"/>
    <col min="8" max="8" width="14.14062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1.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53</v>
      </c>
      <c r="B3" s="67"/>
      <c r="C3" s="67"/>
      <c r="D3" s="67"/>
      <c r="E3" s="67"/>
    </row>
    <row r="4" spans="1:5" s="1" customFormat="1" ht="15.75" x14ac:dyDescent="0.25">
      <c r="A4" s="16" t="s">
        <v>13</v>
      </c>
      <c r="B4" s="17"/>
      <c r="C4" s="17"/>
      <c r="D4" s="23"/>
      <c r="E4" s="24" t="s">
        <v>54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45</v>
      </c>
      <c r="B7" s="69"/>
      <c r="C7" s="69"/>
      <c r="D7" s="69"/>
      <c r="E7" s="69"/>
    </row>
    <row r="8" spans="1:5" ht="10.5" customHeight="1" x14ac:dyDescent="0.25">
      <c r="A8" s="62" t="s">
        <v>1</v>
      </c>
      <c r="B8" s="62"/>
      <c r="C8" s="62"/>
      <c r="D8" s="62"/>
      <c r="E8" s="62"/>
    </row>
    <row r="9" spans="1:5" x14ac:dyDescent="0.25">
      <c r="A9" s="68" t="s">
        <v>34</v>
      </c>
      <c r="B9" s="68"/>
      <c r="C9" s="68"/>
      <c r="D9" s="68"/>
      <c r="E9" s="68"/>
    </row>
    <row r="10" spans="1:5" ht="26.25" customHeight="1" x14ac:dyDescent="0.25">
      <c r="A10" s="70" t="s">
        <v>14</v>
      </c>
      <c r="B10" s="71"/>
      <c r="C10" s="71"/>
      <c r="D10" s="71"/>
      <c r="E10" s="71"/>
    </row>
    <row r="11" spans="1:5" ht="27" customHeight="1" x14ac:dyDescent="0.25">
      <c r="A11" s="68" t="s">
        <v>35</v>
      </c>
      <c r="B11" s="68"/>
      <c r="C11" s="68"/>
      <c r="D11" s="68"/>
      <c r="E11" s="68"/>
    </row>
    <row r="12" spans="1:5" x14ac:dyDescent="0.25">
      <c r="A12" s="62" t="s">
        <v>15</v>
      </c>
      <c r="B12" s="63"/>
      <c r="C12" s="63"/>
      <c r="D12" s="63"/>
      <c r="E12" s="63"/>
    </row>
    <row r="13" spans="1:5" x14ac:dyDescent="0.25">
      <c r="A13" s="68" t="s">
        <v>22</v>
      </c>
      <c r="B13" s="68"/>
      <c r="C13" s="68"/>
      <c r="D13" s="68"/>
      <c r="E13" s="68"/>
    </row>
    <row r="14" spans="1:5" x14ac:dyDescent="0.25">
      <c r="A14" s="62" t="s">
        <v>2</v>
      </c>
      <c r="B14" s="63"/>
      <c r="C14" s="63"/>
      <c r="D14" s="63"/>
      <c r="E14" s="63"/>
    </row>
    <row r="15" spans="1:5" x14ac:dyDescent="0.25">
      <c r="A15" s="68" t="s">
        <v>42</v>
      </c>
      <c r="B15" s="68"/>
      <c r="C15" s="68"/>
      <c r="D15" s="68"/>
      <c r="E15" s="68"/>
    </row>
    <row r="16" spans="1:5" x14ac:dyDescent="0.25">
      <c r="A16" s="62" t="s">
        <v>16</v>
      </c>
      <c r="B16" s="63"/>
      <c r="C16" s="63"/>
      <c r="D16" s="63"/>
      <c r="E16" s="63"/>
    </row>
    <row r="17" spans="1:7" ht="30" customHeight="1" x14ac:dyDescent="0.25">
      <c r="A17" s="68" t="s">
        <v>17</v>
      </c>
      <c r="B17" s="68"/>
      <c r="C17" s="68"/>
      <c r="D17" s="68"/>
      <c r="E17" s="68"/>
    </row>
    <row r="18" spans="1:7" ht="62.25" customHeight="1" x14ac:dyDescent="0.25">
      <c r="A18" s="68" t="s">
        <v>25</v>
      </c>
      <c r="B18" s="68"/>
      <c r="C18" s="68"/>
      <c r="D18" s="68"/>
      <c r="E18" s="68"/>
    </row>
    <row r="19" spans="1:7" ht="30" customHeight="1" x14ac:dyDescent="0.25">
      <c r="A19" s="73" t="s">
        <v>26</v>
      </c>
      <c r="B19" s="73"/>
      <c r="C19" s="73"/>
      <c r="D19" s="73"/>
      <c r="E19" s="73"/>
    </row>
    <row r="20" spans="1:7" x14ac:dyDescent="0.25">
      <c r="A20" s="73"/>
      <c r="B20" s="73"/>
      <c r="C20" s="73"/>
      <c r="D20" s="73"/>
      <c r="E20" s="73"/>
      <c r="F20" s="2">
        <v>242.4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41</v>
      </c>
      <c r="B22" s="8" t="s">
        <v>40</v>
      </c>
      <c r="C22" s="3" t="s">
        <v>4</v>
      </c>
      <c r="D22" s="3">
        <v>8.1999999999999993</v>
      </c>
      <c r="E22" s="7">
        <f>D22*F20*3</f>
        <v>5963.0399999999991</v>
      </c>
    </row>
    <row r="23" spans="1:7" x14ac:dyDescent="0.25">
      <c r="A23" s="6" t="s">
        <v>38</v>
      </c>
      <c r="B23" s="8" t="s">
        <v>23</v>
      </c>
      <c r="C23" s="3" t="s">
        <v>4</v>
      </c>
      <c r="D23" s="3">
        <v>4.95</v>
      </c>
      <c r="E23" s="7">
        <f>D23*F20*3</f>
        <v>3599.6400000000003</v>
      </c>
    </row>
    <row r="24" spans="1:7" ht="15.75" x14ac:dyDescent="0.25">
      <c r="A24" s="6" t="s">
        <v>27</v>
      </c>
      <c r="B24" s="8" t="s">
        <v>55</v>
      </c>
      <c r="C24" s="3" t="s">
        <v>29</v>
      </c>
      <c r="D24" s="15"/>
      <c r="E24" s="7">
        <v>0</v>
      </c>
    </row>
    <row r="25" spans="1:7" ht="15.75" x14ac:dyDescent="0.25">
      <c r="A25" s="18"/>
      <c r="B25" s="8"/>
      <c r="C25" s="3"/>
      <c r="D25" s="15"/>
      <c r="E25" s="7"/>
    </row>
    <row r="26" spans="1:7" s="9" customFormat="1" ht="14.25" x14ac:dyDescent="0.2">
      <c r="A26" s="19" t="s">
        <v>24</v>
      </c>
      <c r="B26" s="20"/>
      <c r="C26" s="21"/>
      <c r="D26" s="21"/>
      <c r="E26" s="22">
        <f>SUM(E22:E25)</f>
        <v>9562.68</v>
      </c>
    </row>
    <row r="28" spans="1:7" ht="29.25" customHeight="1" x14ac:dyDescent="0.25">
      <c r="A28" s="74" t="s">
        <v>57</v>
      </c>
      <c r="B28" s="74"/>
      <c r="C28" s="74"/>
      <c r="D28" s="74"/>
      <c r="E28" s="74"/>
    </row>
    <row r="29" spans="1:7" ht="29.25" customHeight="1" x14ac:dyDescent="0.25">
      <c r="A29" s="68" t="s">
        <v>21</v>
      </c>
      <c r="B29" s="68"/>
      <c r="C29" s="68"/>
      <c r="D29" s="68"/>
      <c r="E29" s="68"/>
    </row>
    <row r="30" spans="1:7" ht="13.9" customHeight="1" x14ac:dyDescent="0.25">
      <c r="A30" s="68" t="s">
        <v>20</v>
      </c>
      <c r="B30" s="68"/>
      <c r="C30" s="68"/>
      <c r="D30" s="68"/>
      <c r="E30" s="68"/>
    </row>
    <row r="31" spans="1:7" ht="29.25" customHeight="1" x14ac:dyDescent="0.25">
      <c r="A31" s="68" t="s">
        <v>30</v>
      </c>
      <c r="B31" s="68"/>
      <c r="C31" s="68"/>
      <c r="D31" s="68"/>
      <c r="E31" s="68"/>
    </row>
    <row r="32" spans="1:7" x14ac:dyDescent="0.25">
      <c r="A32" s="68" t="s">
        <v>18</v>
      </c>
      <c r="B32" s="68"/>
      <c r="C32" s="68"/>
      <c r="D32" s="68"/>
      <c r="E32" s="68"/>
    </row>
    <row r="33" spans="1:5" x14ac:dyDescent="0.25">
      <c r="A33" s="72" t="s">
        <v>5</v>
      </c>
      <c r="B33" s="72"/>
      <c r="C33" s="72"/>
      <c r="D33" s="72"/>
      <c r="E33" s="72"/>
    </row>
    <row r="34" spans="1:5" x14ac:dyDescent="0.25">
      <c r="A34" s="68" t="s">
        <v>18</v>
      </c>
      <c r="B34" s="68"/>
      <c r="C34" s="68"/>
      <c r="D34" s="68"/>
      <c r="E34" s="68"/>
    </row>
    <row r="35" spans="1:5" ht="13.9" customHeight="1" x14ac:dyDescent="0.25">
      <c r="A35" s="75" t="s">
        <v>44</v>
      </c>
      <c r="B35" s="75"/>
      <c r="C35" s="75"/>
      <c r="D35" s="75"/>
      <c r="E35" s="75"/>
    </row>
    <row r="36" spans="1:5" x14ac:dyDescent="0.25">
      <c r="B36" s="76" t="s">
        <v>19</v>
      </c>
      <c r="C36" s="76"/>
      <c r="D36" s="76"/>
      <c r="E36" s="5" t="s">
        <v>6</v>
      </c>
    </row>
    <row r="37" spans="1:5" x14ac:dyDescent="0.25">
      <c r="A37" s="28"/>
      <c r="B37" s="28"/>
      <c r="C37" s="28"/>
      <c r="D37" s="28"/>
      <c r="E37" s="28"/>
    </row>
    <row r="38" spans="1:5" ht="13.9" customHeight="1" x14ac:dyDescent="0.25">
      <c r="A38" s="75" t="s">
        <v>36</v>
      </c>
      <c r="B38" s="75"/>
      <c r="C38" s="75"/>
      <c r="D38" s="75"/>
      <c r="E38" s="75"/>
    </row>
    <row r="39" spans="1:5" x14ac:dyDescent="0.25">
      <c r="B39" s="76" t="s">
        <v>19</v>
      </c>
      <c r="C39" s="76"/>
      <c r="D39" s="76"/>
      <c r="E39" s="5" t="s">
        <v>6</v>
      </c>
    </row>
    <row r="41" spans="1:5" x14ac:dyDescent="0.25">
      <c r="A41" s="13" t="s">
        <v>43</v>
      </c>
    </row>
    <row r="42" spans="1:5" x14ac:dyDescent="0.25">
      <c r="A42" s="9" t="s">
        <v>31</v>
      </c>
    </row>
    <row r="43" spans="1:5" x14ac:dyDescent="0.25">
      <c r="A43" s="2" t="s">
        <v>39</v>
      </c>
      <c r="B43" s="10">
        <f>'2кв'!B47</f>
        <v>31709.876000000004</v>
      </c>
    </row>
    <row r="44" spans="1:5" ht="15.75" x14ac:dyDescent="0.25">
      <c r="A44" s="2" t="s">
        <v>58</v>
      </c>
      <c r="B44" s="11"/>
    </row>
    <row r="45" spans="1:5" x14ac:dyDescent="0.25">
      <c r="A45" s="2" t="s">
        <v>32</v>
      </c>
      <c r="B45" s="12">
        <v>26753.599999999999</v>
      </c>
    </row>
    <row r="46" spans="1:5" ht="18" customHeight="1" x14ac:dyDescent="0.25">
      <c r="A46" s="30" t="s">
        <v>37</v>
      </c>
      <c r="B46" s="12">
        <f>E26</f>
        <v>9562.68</v>
      </c>
    </row>
    <row r="47" spans="1:5" x14ac:dyDescent="0.25">
      <c r="A47" s="9" t="s">
        <v>33</v>
      </c>
      <c r="B47" s="10">
        <f>B43+B45-B46</f>
        <v>48900.796000000002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zoomScaleSheetLayoutView="100" workbookViewId="0">
      <selection activeCell="A28" sqref="A28:E28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4.5703125" style="2" customWidth="1"/>
    <col min="5" max="5" width="12.5703125" style="2" customWidth="1"/>
    <col min="6" max="7" width="9.140625" style="2"/>
    <col min="8" max="8" width="14.14062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1.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59</v>
      </c>
      <c r="B3" s="67"/>
      <c r="C3" s="67"/>
      <c r="D3" s="67"/>
      <c r="E3" s="67"/>
    </row>
    <row r="4" spans="1:5" s="1" customFormat="1" ht="15.75" x14ac:dyDescent="0.25">
      <c r="A4" s="34" t="s">
        <v>13</v>
      </c>
      <c r="B4" s="4"/>
      <c r="C4" s="4"/>
      <c r="D4" s="2"/>
      <c r="E4" s="35">
        <v>46022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45</v>
      </c>
      <c r="B7" s="69"/>
      <c r="C7" s="69"/>
      <c r="D7" s="69"/>
      <c r="E7" s="69"/>
    </row>
    <row r="8" spans="1:5" ht="10.5" customHeight="1" x14ac:dyDescent="0.25">
      <c r="A8" s="62" t="s">
        <v>1</v>
      </c>
      <c r="B8" s="62"/>
      <c r="C8" s="62"/>
      <c r="D8" s="62"/>
      <c r="E8" s="62"/>
    </row>
    <row r="9" spans="1:5" x14ac:dyDescent="0.25">
      <c r="A9" s="68" t="s">
        <v>34</v>
      </c>
      <c r="B9" s="68"/>
      <c r="C9" s="68"/>
      <c r="D9" s="68"/>
      <c r="E9" s="68"/>
    </row>
    <row r="10" spans="1:5" ht="26.25" customHeight="1" x14ac:dyDescent="0.25">
      <c r="A10" s="70" t="s">
        <v>14</v>
      </c>
      <c r="B10" s="71"/>
      <c r="C10" s="71"/>
      <c r="D10" s="71"/>
      <c r="E10" s="71"/>
    </row>
    <row r="11" spans="1:5" ht="27" customHeight="1" x14ac:dyDescent="0.25">
      <c r="A11" s="68" t="s">
        <v>35</v>
      </c>
      <c r="B11" s="68"/>
      <c r="C11" s="68"/>
      <c r="D11" s="68"/>
      <c r="E11" s="68"/>
    </row>
    <row r="12" spans="1:5" x14ac:dyDescent="0.25">
      <c r="A12" s="62" t="s">
        <v>15</v>
      </c>
      <c r="B12" s="63"/>
      <c r="C12" s="63"/>
      <c r="D12" s="63"/>
      <c r="E12" s="63"/>
    </row>
    <row r="13" spans="1:5" x14ac:dyDescent="0.25">
      <c r="A13" s="68" t="s">
        <v>22</v>
      </c>
      <c r="B13" s="68"/>
      <c r="C13" s="68"/>
      <c r="D13" s="68"/>
      <c r="E13" s="68"/>
    </row>
    <row r="14" spans="1:5" x14ac:dyDescent="0.25">
      <c r="A14" s="62" t="s">
        <v>2</v>
      </c>
      <c r="B14" s="63"/>
      <c r="C14" s="63"/>
      <c r="D14" s="63"/>
      <c r="E14" s="63"/>
    </row>
    <row r="15" spans="1:5" x14ac:dyDescent="0.25">
      <c r="A15" s="68" t="s">
        <v>42</v>
      </c>
      <c r="B15" s="68"/>
      <c r="C15" s="68"/>
      <c r="D15" s="68"/>
      <c r="E15" s="68"/>
    </row>
    <row r="16" spans="1:5" x14ac:dyDescent="0.25">
      <c r="A16" s="62" t="s">
        <v>16</v>
      </c>
      <c r="B16" s="63"/>
      <c r="C16" s="63"/>
      <c r="D16" s="63"/>
      <c r="E16" s="63"/>
    </row>
    <row r="17" spans="1:7" ht="30" customHeight="1" x14ac:dyDescent="0.25">
      <c r="A17" s="68" t="s">
        <v>17</v>
      </c>
      <c r="B17" s="68"/>
      <c r="C17" s="68"/>
      <c r="D17" s="68"/>
      <c r="E17" s="68"/>
    </row>
    <row r="18" spans="1:7" ht="62.25" customHeight="1" x14ac:dyDescent="0.25">
      <c r="A18" s="68" t="s">
        <v>25</v>
      </c>
      <c r="B18" s="68"/>
      <c r="C18" s="68"/>
      <c r="D18" s="68"/>
      <c r="E18" s="68"/>
    </row>
    <row r="19" spans="1:7" ht="30" customHeight="1" x14ac:dyDescent="0.25">
      <c r="A19" s="73" t="s">
        <v>26</v>
      </c>
      <c r="B19" s="73"/>
      <c r="C19" s="73"/>
      <c r="D19" s="73"/>
      <c r="E19" s="73"/>
    </row>
    <row r="20" spans="1:7" x14ac:dyDescent="0.25">
      <c r="A20" s="73"/>
      <c r="B20" s="73"/>
      <c r="C20" s="73"/>
      <c r="D20" s="73"/>
      <c r="E20" s="73"/>
      <c r="F20" s="2">
        <v>242.4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41</v>
      </c>
      <c r="B22" s="8" t="s">
        <v>40</v>
      </c>
      <c r="C22" s="3" t="s">
        <v>4</v>
      </c>
      <c r="D22" s="3">
        <v>8.1999999999999993</v>
      </c>
      <c r="E22" s="7">
        <f>D22*F20*3</f>
        <v>5963.0399999999991</v>
      </c>
    </row>
    <row r="23" spans="1:7" x14ac:dyDescent="0.25">
      <c r="A23" s="6" t="s">
        <v>38</v>
      </c>
      <c r="B23" s="8" t="s">
        <v>23</v>
      </c>
      <c r="C23" s="3" t="s">
        <v>4</v>
      </c>
      <c r="D23" s="3">
        <v>4.95</v>
      </c>
      <c r="E23" s="7">
        <f>D23*F20*3</f>
        <v>3599.6400000000003</v>
      </c>
    </row>
    <row r="24" spans="1:7" ht="15.75" x14ac:dyDescent="0.25">
      <c r="A24" s="6" t="s">
        <v>27</v>
      </c>
      <c r="B24" s="8" t="s">
        <v>61</v>
      </c>
      <c r="C24" s="3" t="s">
        <v>29</v>
      </c>
      <c r="D24" s="15"/>
      <c r="E24" s="7">
        <v>0</v>
      </c>
    </row>
    <row r="25" spans="1:7" ht="15.75" x14ac:dyDescent="0.25">
      <c r="A25" s="18"/>
      <c r="B25" s="8"/>
      <c r="C25" s="3"/>
      <c r="D25" s="15"/>
      <c r="E25" s="7"/>
    </row>
    <row r="26" spans="1:7" s="9" customFormat="1" ht="14.25" x14ac:dyDescent="0.2">
      <c r="A26" s="19" t="s">
        <v>24</v>
      </c>
      <c r="B26" s="20"/>
      <c r="C26" s="21"/>
      <c r="D26" s="21"/>
      <c r="E26" s="22">
        <f>SUM(E22:E25)</f>
        <v>9562.68</v>
      </c>
    </row>
    <row r="28" spans="1:7" ht="29.25" customHeight="1" x14ac:dyDescent="0.25">
      <c r="A28" s="74" t="s">
        <v>60</v>
      </c>
      <c r="B28" s="74"/>
      <c r="C28" s="74"/>
      <c r="D28" s="74"/>
      <c r="E28" s="74"/>
    </row>
    <row r="29" spans="1:7" ht="29.25" customHeight="1" x14ac:dyDescent="0.25">
      <c r="A29" s="68" t="s">
        <v>21</v>
      </c>
      <c r="B29" s="68"/>
      <c r="C29" s="68"/>
      <c r="D29" s="68"/>
      <c r="E29" s="68"/>
    </row>
    <row r="30" spans="1:7" ht="13.9" customHeight="1" x14ac:dyDescent="0.25">
      <c r="A30" s="68" t="s">
        <v>20</v>
      </c>
      <c r="B30" s="68"/>
      <c r="C30" s="68"/>
      <c r="D30" s="68"/>
      <c r="E30" s="68"/>
    </row>
    <row r="31" spans="1:7" ht="29.25" customHeight="1" x14ac:dyDescent="0.25">
      <c r="A31" s="68" t="s">
        <v>30</v>
      </c>
      <c r="B31" s="68"/>
      <c r="C31" s="68"/>
      <c r="D31" s="68"/>
      <c r="E31" s="68"/>
    </row>
    <row r="32" spans="1:7" x14ac:dyDescent="0.25">
      <c r="A32" s="68" t="s">
        <v>18</v>
      </c>
      <c r="B32" s="68"/>
      <c r="C32" s="68"/>
      <c r="D32" s="68"/>
      <c r="E32" s="68"/>
    </row>
    <row r="33" spans="1:5" x14ac:dyDescent="0.25">
      <c r="A33" s="72" t="s">
        <v>5</v>
      </c>
      <c r="B33" s="72"/>
      <c r="C33" s="72"/>
      <c r="D33" s="72"/>
      <c r="E33" s="72"/>
    </row>
    <row r="34" spans="1:5" x14ac:dyDescent="0.25">
      <c r="A34" s="68" t="s">
        <v>18</v>
      </c>
      <c r="B34" s="68"/>
      <c r="C34" s="68"/>
      <c r="D34" s="68"/>
      <c r="E34" s="68"/>
    </row>
    <row r="35" spans="1:5" ht="13.9" customHeight="1" x14ac:dyDescent="0.25">
      <c r="A35" s="75" t="s">
        <v>44</v>
      </c>
      <c r="B35" s="75"/>
      <c r="C35" s="75"/>
      <c r="D35" s="75"/>
      <c r="E35" s="75"/>
    </row>
    <row r="36" spans="1:5" x14ac:dyDescent="0.25">
      <c r="B36" s="76" t="s">
        <v>19</v>
      </c>
      <c r="C36" s="76"/>
      <c r="D36" s="76"/>
      <c r="E36" s="5" t="s">
        <v>6</v>
      </c>
    </row>
    <row r="37" spans="1:5" x14ac:dyDescent="0.25">
      <c r="A37" s="31"/>
      <c r="B37" s="31"/>
      <c r="C37" s="31"/>
      <c r="D37" s="31"/>
      <c r="E37" s="31"/>
    </row>
    <row r="38" spans="1:5" ht="13.9" customHeight="1" x14ac:dyDescent="0.25">
      <c r="A38" s="75" t="s">
        <v>36</v>
      </c>
      <c r="B38" s="75"/>
      <c r="C38" s="75"/>
      <c r="D38" s="75"/>
      <c r="E38" s="75"/>
    </row>
    <row r="39" spans="1:5" x14ac:dyDescent="0.25">
      <c r="B39" s="76" t="s">
        <v>19</v>
      </c>
      <c r="C39" s="76"/>
      <c r="D39" s="76"/>
      <c r="E39" s="5" t="s">
        <v>6</v>
      </c>
    </row>
    <row r="41" spans="1:5" x14ac:dyDescent="0.25">
      <c r="A41" s="13" t="s">
        <v>43</v>
      </c>
    </row>
    <row r="42" spans="1:5" x14ac:dyDescent="0.25">
      <c r="A42" s="9" t="s">
        <v>31</v>
      </c>
    </row>
    <row r="43" spans="1:5" x14ac:dyDescent="0.25">
      <c r="A43" s="2" t="s">
        <v>39</v>
      </c>
      <c r="B43" s="10">
        <f>'3кв'!B47</f>
        <v>48900.796000000002</v>
      </c>
    </row>
    <row r="44" spans="1:5" ht="15.75" x14ac:dyDescent="0.25">
      <c r="A44" s="2" t="s">
        <v>58</v>
      </c>
      <c r="B44" s="11"/>
    </row>
    <row r="45" spans="1:5" x14ac:dyDescent="0.25">
      <c r="A45" s="2" t="s">
        <v>32</v>
      </c>
      <c r="B45" s="12">
        <v>13897.64</v>
      </c>
    </row>
    <row r="46" spans="1:5" ht="18" customHeight="1" x14ac:dyDescent="0.25">
      <c r="A46" s="33" t="s">
        <v>37</v>
      </c>
      <c r="B46" s="12">
        <f>E26</f>
        <v>9562.68</v>
      </c>
    </row>
    <row r="47" spans="1:5" x14ac:dyDescent="0.25">
      <c r="A47" s="9" t="s">
        <v>33</v>
      </c>
      <c r="B47" s="10">
        <f>B43+B45-B46</f>
        <v>53235.756000000001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zoomScaleSheetLayoutView="100" workbookViewId="0">
      <selection activeCell="A3" sqref="A3:C3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7" x14ac:dyDescent="0.25">
      <c r="A1" s="77" t="s">
        <v>62</v>
      </c>
      <c r="B1" s="77"/>
      <c r="C1" s="77"/>
      <c r="D1" s="36"/>
    </row>
    <row r="2" spans="1:7" x14ac:dyDescent="0.25">
      <c r="A2" s="78" t="s">
        <v>63</v>
      </c>
      <c r="B2" s="78"/>
      <c r="C2" s="78"/>
      <c r="D2" s="11"/>
    </row>
    <row r="3" spans="1:7" x14ac:dyDescent="0.25">
      <c r="A3" s="78" t="s">
        <v>82</v>
      </c>
      <c r="B3" s="78"/>
      <c r="C3" s="78"/>
      <c r="D3" s="11"/>
    </row>
    <row r="4" spans="1:7" x14ac:dyDescent="0.25">
      <c r="A4" s="77" t="s">
        <v>64</v>
      </c>
      <c r="B4" s="77"/>
      <c r="C4" s="77"/>
      <c r="D4" s="36"/>
    </row>
    <row r="5" spans="1:7" x14ac:dyDescent="0.25">
      <c r="A5" s="79"/>
      <c r="B5" s="79"/>
      <c r="C5" s="79"/>
    </row>
    <row r="6" spans="1:7" x14ac:dyDescent="0.25">
      <c r="A6" s="11"/>
      <c r="B6" s="37" t="s">
        <v>65</v>
      </c>
      <c r="C6" s="38">
        <f>'1кв'!B43</f>
        <v>7624.34</v>
      </c>
      <c r="D6" s="39"/>
    </row>
    <row r="7" spans="1:7" x14ac:dyDescent="0.25">
      <c r="A7" s="40" t="s">
        <v>66</v>
      </c>
      <c r="B7" s="37" t="s">
        <v>83</v>
      </c>
      <c r="C7" s="38"/>
      <c r="D7" s="39"/>
    </row>
    <row r="8" spans="1:7" x14ac:dyDescent="0.25">
      <c r="B8" s="41" t="s">
        <v>67</v>
      </c>
      <c r="C8" s="42">
        <f>'1кв'!B45+'2кв'!B45+'3кв'!B45+'4кв'!B45</f>
        <v>82237.919999999998</v>
      </c>
      <c r="D8" s="43"/>
      <c r="E8" s="44"/>
    </row>
    <row r="9" spans="1:7" x14ac:dyDescent="0.25">
      <c r="A9" s="17"/>
      <c r="B9" s="41" t="s">
        <v>68</v>
      </c>
      <c r="C9" s="46">
        <f>SUM(C8:C8)</f>
        <v>82237.919999999998</v>
      </c>
      <c r="D9" s="39"/>
    </row>
    <row r="10" spans="1:7" x14ac:dyDescent="0.25">
      <c r="B10" s="80"/>
      <c r="C10" s="80"/>
      <c r="D10" s="47"/>
    </row>
    <row r="11" spans="1:7" ht="17.25" customHeight="1" x14ac:dyDescent="0.25">
      <c r="A11" s="48" t="s">
        <v>69</v>
      </c>
      <c r="B11" s="14" t="s">
        <v>70</v>
      </c>
      <c r="C11" s="42">
        <f>'1кв'!E22+'2кв'!E22+'3кв'!E22+'4кв'!E22</f>
        <v>22819.536</v>
      </c>
      <c r="D11" s="47"/>
    </row>
    <row r="12" spans="1:7" ht="15" customHeight="1" x14ac:dyDescent="0.25">
      <c r="A12" s="48"/>
      <c r="B12" s="45" t="s">
        <v>71</v>
      </c>
      <c r="C12" s="42">
        <f>'1кв'!E23+'2кв'!E23+'3кв'!E23+'4кв'!E23</f>
        <v>13773.167999999998</v>
      </c>
      <c r="D12" s="47"/>
    </row>
    <row r="13" spans="1:7" x14ac:dyDescent="0.25">
      <c r="B13" s="45" t="s">
        <v>27</v>
      </c>
      <c r="C13" s="42">
        <f>'1кв'!E24+'2кв'!E24+'3кв'!E24+'4кв'!E24</f>
        <v>33.799999999999997</v>
      </c>
      <c r="D13" s="47"/>
      <c r="E13" s="44"/>
    </row>
    <row r="14" spans="1:7" x14ac:dyDescent="0.25">
      <c r="A14" s="48"/>
      <c r="B14" s="49" t="s">
        <v>72</v>
      </c>
      <c r="C14" s="42">
        <v>0</v>
      </c>
      <c r="D14" s="47"/>
    </row>
    <row r="15" spans="1:7" x14ac:dyDescent="0.25">
      <c r="A15" s="48"/>
      <c r="B15" s="49" t="s">
        <v>73</v>
      </c>
      <c r="C15" s="42">
        <f>SUM(C17:C17)</f>
        <v>0</v>
      </c>
      <c r="D15" s="47"/>
    </row>
    <row r="16" spans="1:7" x14ac:dyDescent="0.25">
      <c r="A16" s="48"/>
      <c r="B16" s="49" t="s">
        <v>74</v>
      </c>
      <c r="C16" s="50"/>
      <c r="D16" s="47"/>
      <c r="G16" s="44"/>
    </row>
    <row r="17" spans="1:5" x14ac:dyDescent="0.25">
      <c r="A17" s="48"/>
      <c r="B17" s="51"/>
      <c r="C17" s="52"/>
      <c r="D17" s="47"/>
    </row>
    <row r="18" spans="1:5" x14ac:dyDescent="0.25">
      <c r="B18" s="53" t="s">
        <v>75</v>
      </c>
      <c r="C18" s="54">
        <f>SUM(C11:C15)</f>
        <v>36626.504000000001</v>
      </c>
      <c r="D18" s="47"/>
      <c r="E18" s="44"/>
    </row>
    <row r="19" spans="1:5" x14ac:dyDescent="0.25">
      <c r="B19" s="53" t="s">
        <v>76</v>
      </c>
      <c r="C19" s="55">
        <f>C6+C9-C18</f>
        <v>53235.755999999994</v>
      </c>
      <c r="D19" s="47"/>
    </row>
    <row r="20" spans="1:5" x14ac:dyDescent="0.25">
      <c r="B20" s="40"/>
      <c r="C20" s="40"/>
      <c r="D20" s="47"/>
    </row>
    <row r="21" spans="1:5" x14ac:dyDescent="0.25">
      <c r="B21" s="56" t="s">
        <v>77</v>
      </c>
      <c r="C21" s="56"/>
      <c r="D21" s="47"/>
    </row>
    <row r="22" spans="1:5" x14ac:dyDescent="0.25">
      <c r="B22" s="56" t="s">
        <v>78</v>
      </c>
      <c r="C22" s="57">
        <v>50466.95</v>
      </c>
      <c r="D22" s="47"/>
    </row>
    <row r="23" spans="1:5" x14ac:dyDescent="0.25">
      <c r="B23" s="58" t="s">
        <v>84</v>
      </c>
      <c r="C23" s="59">
        <v>8999.89</v>
      </c>
      <c r="D23" s="47"/>
    </row>
    <row r="24" spans="1:5" x14ac:dyDescent="0.25">
      <c r="B24" s="56" t="s">
        <v>79</v>
      </c>
      <c r="C24" s="60">
        <f>C23-C22</f>
        <v>-41467.06</v>
      </c>
      <c r="D24" s="47"/>
    </row>
    <row r="25" spans="1:5" x14ac:dyDescent="0.25">
      <c r="B25" s="40"/>
      <c r="C25" s="40"/>
      <c r="D25" s="47"/>
    </row>
    <row r="26" spans="1:5" x14ac:dyDescent="0.25">
      <c r="A26" s="1" t="s">
        <v>80</v>
      </c>
      <c r="B26" s="40" t="s">
        <v>85</v>
      </c>
      <c r="C26" s="40"/>
      <c r="D26" s="47"/>
    </row>
    <row r="27" spans="1:5" x14ac:dyDescent="0.25">
      <c r="B27" s="40" t="s">
        <v>86</v>
      </c>
      <c r="C27" s="40"/>
      <c r="D27" s="47"/>
    </row>
    <row r="28" spans="1:5" x14ac:dyDescent="0.25">
      <c r="B28" s="40" t="s">
        <v>87</v>
      </c>
      <c r="C28" s="40"/>
      <c r="D28" s="47"/>
    </row>
    <row r="29" spans="1:5" s="2" customFormat="1" x14ac:dyDescent="0.25">
      <c r="A29" s="1"/>
      <c r="B29"/>
      <c r="C29" s="40"/>
      <c r="D29" s="61"/>
    </row>
    <row r="30" spans="1:5" s="2" customFormat="1" x14ac:dyDescent="0.25">
      <c r="A30" s="1"/>
      <c r="B30" s="56" t="s">
        <v>81</v>
      </c>
      <c r="C30" s="40"/>
      <c r="D30" s="61"/>
    </row>
    <row r="31" spans="1:5" x14ac:dyDescent="0.25">
      <c r="B31" s="40"/>
      <c r="C31" s="40"/>
      <c r="D31" s="47"/>
    </row>
    <row r="32" spans="1:5" x14ac:dyDescent="0.25">
      <c r="B32" s="40"/>
      <c r="C32" s="40"/>
      <c r="D32" s="47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2026-03-01T07:00:44Z</dcterms:modified>
</cp:coreProperties>
</file>