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5" windowWidth="14805" windowHeight="7950" activeTab="1"/>
  </bookViews>
  <sheets>
    <sheet name="1кв" sheetId="30" r:id="rId1"/>
    <sheet name="2кв" sheetId="32" r:id="rId2"/>
  </sheets>
  <definedNames>
    <definedName name="_xlnm.Print_Area" localSheetId="0">'1кв'!$A$1:$E$57</definedName>
    <definedName name="_xlnm.Print_Area" localSheetId="1">'2кв'!$A$1:$E$52</definedName>
  </definedNames>
  <calcPr calcId="152511"/>
</workbook>
</file>

<file path=xl/calcChain.xml><?xml version="1.0" encoding="utf-8"?>
<calcChain xmlns="http://schemas.openxmlformats.org/spreadsheetml/2006/main">
  <c r="F22" i="32" l="1"/>
  <c r="E23" i="32" l="1"/>
  <c r="E22" i="32"/>
  <c r="E29" i="32" l="1"/>
  <c r="B49" i="32" s="1"/>
  <c r="B50" i="32"/>
  <c r="E22" i="30"/>
  <c r="E28" i="30"/>
  <c r="E30" i="30" l="1"/>
  <c r="E31" i="30"/>
  <c r="E32" i="30"/>
  <c r="E29" i="30"/>
  <c r="E25" i="30"/>
  <c r="E27" i="30"/>
  <c r="E26" i="30"/>
  <c r="E24" i="30"/>
  <c r="B53" i="30"/>
  <c r="F22" i="30"/>
  <c r="E23" i="30" l="1"/>
  <c r="E34" i="30" l="1"/>
  <c r="B54" i="30" s="1"/>
  <c r="B55" i="30" l="1"/>
</calcChain>
</file>

<file path=xl/sharedStrings.xml><?xml version="1.0" encoding="utf-8"?>
<sst xmlns="http://schemas.openxmlformats.org/spreadsheetml/2006/main" count="145" uniqueCount="65">
  <si>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</si>
  <si>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</si>
  <si>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</si>
  <si>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</si>
  <si>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</si>
  <si>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</si>
  <si>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</si>
  <si>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</si>
  <si>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</si>
  <si>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</si>
  <si>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</si>
  <si>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</si>
  <si>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</si>
  <si>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</si>
  <si>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</si>
  <si>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</si>
  <si>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</si>
  <si>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</si>
  <si>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</si>
  <si>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</si>
  <si>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</si>
  <si>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</si>
  <si>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</si>
  <si>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постоянно</t>
  </si>
  <si>
    <t>Стоимость материалов</t>
  </si>
  <si>
    <t>руб.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</si>
  <si>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</si>
  <si>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</si>
  <si>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 xml:space="preserve">Итого остаток на конец квартала </t>
  </si>
  <si>
    <t>Расходы по содержанию и тек. ремонту</t>
  </si>
  <si>
    <t>в т.ч. Оплачено рем.и содерж.</t>
  </si>
  <si>
    <t xml:space="preserve">Общехозяйственные расходы </t>
  </si>
  <si>
    <t>Услуги по содержанию многоквартирного дома</t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</si>
  <si>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</si>
  <si>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t>Исполнитель - ООО ЖКХ "Локомотив", в лице директора  Бовкун А.А.</t>
  </si>
  <si>
    <t xml:space="preserve">определена приложением № 2 к договору </t>
  </si>
  <si>
    <t>г. Россошь, ул. Фурманова, д. 1</t>
  </si>
  <si>
    <r>
      <t>именуемый в дальнейшем "Заказчик", в лице</t>
    </r>
    <r>
      <rPr>
        <b/>
        <u/>
        <sz val="11"/>
        <color theme="1"/>
        <rFont val="Times New Roman"/>
        <family val="1"/>
        <charset val="204"/>
      </rPr>
      <t xml:space="preserve"> Горбанева Артема Николаевича</t>
    </r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</si>
  <si>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№21,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№1 от 11.03.2024 г.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</si>
  <si>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№10  от   01.04.2024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</si>
  <si>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№1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Фурманова</t>
    </r>
  </si>
  <si>
    <t>Заказчик - Собственники МКД, в лице председателя совета МКД Горбанева А.Н.</t>
  </si>
  <si>
    <t xml:space="preserve">Остаток на начало квартала </t>
  </si>
  <si>
    <t>водоотведение на СОИ</t>
  </si>
  <si>
    <t>холодная вода на СОИ</t>
  </si>
  <si>
    <t>электроэнергия на СОИ</t>
  </si>
  <si>
    <t>горячая вода на СОИ</t>
  </si>
  <si>
    <t>Общая площадь квартир - 2915,5</t>
  </si>
  <si>
    <t>за 1 квартал 2026 года</t>
  </si>
  <si>
    <t>1 квартал</t>
  </si>
  <si>
    <t>Предъявлено населению 306873,88</t>
  </si>
  <si>
    <t>установка доводчика на дверь</t>
  </si>
  <si>
    <t>замена стояка ГВС кв.33</t>
  </si>
  <si>
    <t xml:space="preserve">замена стояка ГВС </t>
  </si>
  <si>
    <t>замена доводчика</t>
  </si>
  <si>
    <t>февраль</t>
  </si>
  <si>
    <t>март</t>
  </si>
  <si>
    <t>ч/час</t>
  </si>
  <si>
    <t>монтаж поручня возле входа в подъезд (смета)</t>
  </si>
  <si>
    <t xml:space="preserve">           2. Всего за период с "01" 01 2026 г. по "31" 03  2026 г. выполнено работ (оказано услуг) на общую сумму двести семьдесят три тысячи четыреста шестьдесят восемь рублей 64 копейки</t>
  </si>
  <si>
    <t>за 2 квартал 2026 года</t>
  </si>
  <si>
    <t>2 квартал</t>
  </si>
  <si>
    <t xml:space="preserve">           2. Всего за период с "01" 04 2026 г. по "30" 06  2026 г. выполнено работ (оказано услуг) на общую сумму двести пятьдесят пять тысяч триста пятьдесят три рубля 21 копейка.</t>
  </si>
  <si>
    <t xml:space="preserve">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</si>
  <si>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>Предъявлено населению 310543,56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</si>
</sst>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3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7" fillId="0" borderId="0" xfId="0" applyFont="1"/>
    <xf numFmtId="43" fontId="7" fillId="0" borderId="0" xfId="0" applyNumberFormat="1" applyFont="1"/>
    <xf numFmtId="43" fontId="4" fillId="0" borderId="0" xfId="0" applyNumberFormat="1" applyFont="1"/>
    <xf numFmtId="0" fontId="11" fillId="0" borderId="0" xfId="0" applyFont="1"/>
    <xf numFmtId="0" fontId="4" fillId="0" borderId="0" xfId="0" applyFont="1" applyAlignment="1"/>
    <xf numFmtId="0" fontId="3" fillId="0" borderId="1" xfId="0" applyFont="1" applyBorder="1" applyAlignment="1">
      <alignment wrapText="1"/>
    </xf>
    <xf numFmtId="43" fontId="4" fillId="0" borderId="0" xfId="1" applyFont="1"/>
    <xf numFmtId="43" fontId="4" fillId="0" borderId="0" xfId="1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1" applyNumberFormat="1" applyFont="1" applyAlignment="1">
      <alignment wrapText="1"/>
    </xf>
    <xf numFmtId="4" fontId="7" fillId="0" borderId="0" xfId="1" applyNumberFormat="1" applyFont="1" applyAlignment="1">
      <alignment wrapText="1"/>
    </xf>
    <xf numFmtId="0" fontId="12" fillId="0" borderId="3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2" fontId="4" fillId="0" borderId="0" xfId="0" applyNumberFormat="1" applyFont="1"/>
    <xf numFmtId="0" fontId="12" fillId="0" borderId="4" xfId="0" applyFont="1" applyFill="1" applyBorder="1" applyAlignment="1">
      <alignment wrapText="1"/>
    </xf>
    <xf numFmtId="0" fontId="12" fillId="0" borderId="3" xfId="0" applyFont="1" applyFill="1" applyBorder="1" applyAlignment="1">
      <alignment wrapText="1"/>
    </xf>
    <xf numFmtId="0" fontId="12" fillId="0" borderId="4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4" fillId="2" borderId="0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</cellXfs>
  <cellStyles count="3"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view="pageBreakPreview" topLeftCell="A26" zoomScaleSheetLayoutView="100" workbookViewId="0">
      <selection activeCell="A36" sqref="A36:E36"/>
    </sheetView>
  </sheetViews>
  <sheetFormatPr defaultColWidth="9.140625" defaultRowHeight="15" x14ac:dyDescent="0.25"/>
  <cols>
    <col min="1" max="1" width="32.285156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6" width="13.42578125" style="2" bestFit="1" customWidth="1"/>
    <col min="7" max="9" width="9.140625" style="2"/>
    <col min="10" max="10" width="16.28515625" style="2" customWidth="1"/>
    <col min="11" max="16384" width="9.140625" style="2"/>
  </cols>
  <sheetData>
    <row r="1" spans="1:5" ht="15.75" x14ac:dyDescent="0.25">
      <c r="A1" s="38" t="s">
        <v>11</v>
      </c>
      <c r="B1" s="38"/>
      <c r="C1" s="38"/>
      <c r="D1" s="38"/>
      <c r="E1" s="38"/>
    </row>
    <row r="2" spans="1:5" ht="31.5" customHeight="1" x14ac:dyDescent="0.25">
      <c r="A2" s="39" t="s">
        <v>12</v>
      </c>
      <c r="B2" s="40"/>
      <c r="C2" s="40"/>
      <c r="D2" s="40"/>
      <c r="E2" s="40"/>
    </row>
    <row r="3" spans="1:5" ht="15.75" x14ac:dyDescent="0.25">
      <c r="A3" s="39" t="s">
        <v>12</v>
      </c>
      <c r="B3" s="40"/>
      <c r="C3" s="40"/>
      <c r="D3" s="40"/>
      <c r="E3" s="40"/>
    </row>
    <row r="4" spans="1:5" s="1" customFormat="1" ht="15.75" x14ac:dyDescent="0.25">
      <c r="A4" s="41" t="s">
        <v>48</v>
      </c>
      <c r="B4" s="41"/>
      <c r="C4" s="41"/>
      <c r="D4" s="41"/>
      <c r="E4" s="41"/>
    </row>
    <row r="5" spans="1:5" x14ac:dyDescent="0.25">
      <c r="A5" s="27" t="s">
        <v>13</v>
      </c>
      <c r="B5" s="4"/>
      <c r="C5" s="4"/>
      <c r="E5" s="28">
        <v>45747</v>
      </c>
    </row>
    <row r="6" spans="1:5" x14ac:dyDescent="0.25">
      <c r="A6" s="42" t="s">
        <v>0</v>
      </c>
      <c r="B6" s="42"/>
      <c r="C6" s="42"/>
      <c r="D6" s="42"/>
      <c r="E6" s="42"/>
    </row>
    <row r="7" spans="1:5" x14ac:dyDescent="0.25">
      <c r="A7" s="37" t="s">
        <v>36</v>
      </c>
      <c r="B7" s="37"/>
      <c r="C7" s="37"/>
      <c r="D7" s="37"/>
      <c r="E7" s="37"/>
    </row>
    <row r="8" spans="1:5" x14ac:dyDescent="0.25">
      <c r="A8" s="44" t="s">
        <v>1</v>
      </c>
      <c r="B8" s="44"/>
      <c r="C8" s="44"/>
      <c r="D8" s="44"/>
      <c r="E8" s="44"/>
    </row>
    <row r="9" spans="1:5" ht="12.75" customHeight="1" x14ac:dyDescent="0.25">
      <c r="A9" s="45" t="s">
        <v>37</v>
      </c>
      <c r="B9" s="45"/>
      <c r="C9" s="45"/>
      <c r="D9" s="45"/>
      <c r="E9" s="45"/>
    </row>
    <row r="10" spans="1:5" ht="22.5" customHeight="1" x14ac:dyDescent="0.25">
      <c r="A10" s="51" t="s">
        <v>14</v>
      </c>
      <c r="B10" s="52"/>
      <c r="C10" s="52"/>
      <c r="D10" s="52"/>
      <c r="E10" s="52"/>
    </row>
    <row r="11" spans="1:5" ht="29.25" customHeight="1" x14ac:dyDescent="0.25">
      <c r="A11" s="42" t="s">
        <v>38</v>
      </c>
      <c r="B11" s="42"/>
      <c r="C11" s="42"/>
      <c r="D11" s="42"/>
      <c r="E11" s="42"/>
    </row>
    <row r="12" spans="1:5" ht="14.25" customHeight="1" x14ac:dyDescent="0.25">
      <c r="A12" s="44" t="s">
        <v>15</v>
      </c>
      <c r="B12" s="46"/>
      <c r="C12" s="46"/>
      <c r="D12" s="46"/>
      <c r="E12" s="46"/>
    </row>
    <row r="13" spans="1:5" ht="19.5" customHeight="1" x14ac:dyDescent="0.25">
      <c r="A13" s="42" t="s">
        <v>22</v>
      </c>
      <c r="B13" s="42"/>
      <c r="C13" s="42"/>
      <c r="D13" s="42"/>
      <c r="E13" s="42"/>
    </row>
    <row r="14" spans="1:5" ht="12.75" customHeight="1" x14ac:dyDescent="0.25">
      <c r="A14" s="44" t="s">
        <v>2</v>
      </c>
      <c r="B14" s="46"/>
      <c r="C14" s="46"/>
      <c r="D14" s="46"/>
      <c r="E14" s="46"/>
    </row>
    <row r="15" spans="1:5" ht="18.75" customHeight="1" x14ac:dyDescent="0.25">
      <c r="A15" s="42" t="s">
        <v>33</v>
      </c>
      <c r="B15" s="42"/>
      <c r="C15" s="42"/>
      <c r="D15" s="42"/>
      <c r="E15" s="42"/>
    </row>
    <row r="16" spans="1:5" ht="14.25" customHeight="1" x14ac:dyDescent="0.25">
      <c r="A16" s="44" t="s">
        <v>16</v>
      </c>
      <c r="B16" s="46"/>
      <c r="C16" s="46"/>
      <c r="D16" s="46"/>
      <c r="E16" s="46"/>
    </row>
    <row r="17" spans="1:10" ht="29.25" customHeight="1" x14ac:dyDescent="0.25">
      <c r="A17" s="42" t="s">
        <v>17</v>
      </c>
      <c r="B17" s="42"/>
      <c r="C17" s="42"/>
      <c r="D17" s="42"/>
      <c r="E17" s="42"/>
    </row>
    <row r="18" spans="1:10" ht="64.5" customHeight="1" x14ac:dyDescent="0.25">
      <c r="A18" s="42" t="s">
        <v>39</v>
      </c>
      <c r="B18" s="42"/>
      <c r="C18" s="42"/>
      <c r="D18" s="42"/>
      <c r="E18" s="42"/>
    </row>
    <row r="19" spans="1:10" ht="30" customHeight="1" x14ac:dyDescent="0.25">
      <c r="A19" s="43" t="s">
        <v>40</v>
      </c>
      <c r="B19" s="43"/>
      <c r="C19" s="43"/>
      <c r="D19" s="43"/>
      <c r="E19" s="43"/>
    </row>
    <row r="20" spans="1:10" x14ac:dyDescent="0.25">
      <c r="A20" s="43"/>
      <c r="B20" s="43"/>
      <c r="C20" s="43"/>
      <c r="D20" s="43"/>
      <c r="E20" s="43"/>
      <c r="F20" s="2">
        <v>2915.5</v>
      </c>
      <c r="G20" s="2">
        <v>3</v>
      </c>
    </row>
    <row r="21" spans="1:10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10" ht="38.25" x14ac:dyDescent="0.25">
      <c r="A22" s="18" t="s">
        <v>32</v>
      </c>
      <c r="B22" s="8" t="s">
        <v>35</v>
      </c>
      <c r="C22" s="3" t="s">
        <v>4</v>
      </c>
      <c r="D22" s="3">
        <v>16.97</v>
      </c>
      <c r="E22" s="7">
        <f>D22*F20*G20+F22</f>
        <v>160913.6764285714</v>
      </c>
      <c r="F22" s="31">
        <f>262197*5/105</f>
        <v>12485.571428571429</v>
      </c>
      <c r="J22" s="15"/>
    </row>
    <row r="23" spans="1:10" x14ac:dyDescent="0.25">
      <c r="A23" s="6" t="s">
        <v>31</v>
      </c>
      <c r="B23" s="8" t="s">
        <v>23</v>
      </c>
      <c r="C23" s="3" t="s">
        <v>4</v>
      </c>
      <c r="D23" s="3">
        <v>5.54</v>
      </c>
      <c r="E23" s="7">
        <f>D23*F20*G20</f>
        <v>48455.61</v>
      </c>
      <c r="J23" s="15"/>
    </row>
    <row r="24" spans="1:10" x14ac:dyDescent="0.25">
      <c r="A24" s="6" t="s">
        <v>45</v>
      </c>
      <c r="B24" s="8" t="s">
        <v>49</v>
      </c>
      <c r="C24" s="3" t="s">
        <v>25</v>
      </c>
      <c r="D24" s="3"/>
      <c r="E24" s="7">
        <f>5817.68+6845.39+4795.98</f>
        <v>17459.05</v>
      </c>
    </row>
    <row r="25" spans="1:10" x14ac:dyDescent="0.25">
      <c r="A25" s="6" t="s">
        <v>43</v>
      </c>
      <c r="B25" s="8" t="s">
        <v>49</v>
      </c>
      <c r="C25" s="3" t="s">
        <v>25</v>
      </c>
      <c r="D25" s="3"/>
      <c r="E25" s="7">
        <f>3244.55+3321.33+2969.92</f>
        <v>9535.7999999999993</v>
      </c>
    </row>
    <row r="26" spans="1:10" x14ac:dyDescent="0.25">
      <c r="A26" s="6" t="s">
        <v>46</v>
      </c>
      <c r="B26" s="8" t="s">
        <v>49</v>
      </c>
      <c r="C26" s="3" t="s">
        <v>25</v>
      </c>
      <c r="D26" s="3"/>
      <c r="E26" s="7">
        <f>2715.45*3</f>
        <v>8146.3499999999995</v>
      </c>
    </row>
    <row r="27" spans="1:10" x14ac:dyDescent="0.25">
      <c r="A27" s="6" t="s">
        <v>44</v>
      </c>
      <c r="B27" s="8" t="s">
        <v>49</v>
      </c>
      <c r="C27" s="3" t="s">
        <v>25</v>
      </c>
      <c r="D27" s="3"/>
      <c r="E27" s="7">
        <f>1929.59+2252.02+1725.2</f>
        <v>5906.8099999999995</v>
      </c>
      <c r="F27" s="15"/>
    </row>
    <row r="28" spans="1:10" x14ac:dyDescent="0.25">
      <c r="A28" s="6" t="s">
        <v>24</v>
      </c>
      <c r="B28" s="8" t="s">
        <v>49</v>
      </c>
      <c r="C28" s="3" t="s">
        <v>25</v>
      </c>
      <c r="D28" s="3"/>
      <c r="E28" s="7">
        <f>170+7726.99+4491.49</f>
        <v>12388.48</v>
      </c>
      <c r="J28" s="15"/>
    </row>
    <row r="29" spans="1:10" x14ac:dyDescent="0.25">
      <c r="A29" s="32" t="s">
        <v>51</v>
      </c>
      <c r="B29" s="35" t="s">
        <v>55</v>
      </c>
      <c r="C29" s="3" t="s">
        <v>57</v>
      </c>
      <c r="D29" s="34">
        <v>5</v>
      </c>
      <c r="E29" s="7">
        <f>D29*333.76</f>
        <v>1668.8</v>
      </c>
      <c r="J29" s="15"/>
    </row>
    <row r="30" spans="1:10" x14ac:dyDescent="0.25">
      <c r="A30" s="24" t="s">
        <v>52</v>
      </c>
      <c r="B30" s="35" t="s">
        <v>55</v>
      </c>
      <c r="C30" s="3" t="s">
        <v>57</v>
      </c>
      <c r="D30" s="35">
        <v>8</v>
      </c>
      <c r="E30" s="7">
        <f t="shared" ref="E30:E32" si="0">D30*333.76</f>
        <v>2670.08</v>
      </c>
      <c r="J30" s="15"/>
    </row>
    <row r="31" spans="1:10" x14ac:dyDescent="0.25">
      <c r="A31" s="33" t="s">
        <v>53</v>
      </c>
      <c r="B31" s="35" t="s">
        <v>56</v>
      </c>
      <c r="C31" s="3" t="s">
        <v>57</v>
      </c>
      <c r="D31" s="36">
        <v>4</v>
      </c>
      <c r="E31" s="7">
        <f t="shared" si="0"/>
        <v>1335.04</v>
      </c>
      <c r="J31" s="15"/>
    </row>
    <row r="32" spans="1:10" x14ac:dyDescent="0.25">
      <c r="A32" s="24" t="s">
        <v>54</v>
      </c>
      <c r="B32" s="35" t="s">
        <v>56</v>
      </c>
      <c r="C32" s="3" t="s">
        <v>57</v>
      </c>
      <c r="D32" s="35">
        <v>2</v>
      </c>
      <c r="E32" s="7">
        <f t="shared" si="0"/>
        <v>667.52</v>
      </c>
      <c r="J32" s="15"/>
    </row>
    <row r="33" spans="1:10" ht="30" x14ac:dyDescent="0.25">
      <c r="A33" s="24" t="s">
        <v>58</v>
      </c>
      <c r="B33" s="35" t="s">
        <v>56</v>
      </c>
      <c r="C33" s="3" t="s">
        <v>25</v>
      </c>
      <c r="D33" s="35"/>
      <c r="E33" s="7">
        <v>4321.42</v>
      </c>
      <c r="J33" s="15"/>
    </row>
    <row r="34" spans="1:10" s="13" customFormat="1" ht="14.25" x14ac:dyDescent="0.2">
      <c r="A34" s="9"/>
      <c r="B34" s="10"/>
      <c r="C34" s="11"/>
      <c r="D34" s="11"/>
      <c r="E34" s="12">
        <f>SUM(E22:E33)</f>
        <v>273468.63642857136</v>
      </c>
      <c r="F34" s="14"/>
      <c r="J34" s="14"/>
    </row>
    <row r="36" spans="1:10" ht="31.5" customHeight="1" x14ac:dyDescent="0.25">
      <c r="A36" s="48" t="s">
        <v>59</v>
      </c>
      <c r="B36" s="48"/>
      <c r="C36" s="48"/>
      <c r="D36" s="48"/>
      <c r="E36" s="48"/>
    </row>
    <row r="37" spans="1:10" ht="31.5" customHeight="1" x14ac:dyDescent="0.25">
      <c r="A37" s="42" t="s">
        <v>21</v>
      </c>
      <c r="B37" s="42"/>
      <c r="C37" s="42"/>
      <c r="D37" s="42"/>
      <c r="E37" s="42"/>
    </row>
    <row r="38" spans="1:10" x14ac:dyDescent="0.25">
      <c r="A38" s="42" t="s">
        <v>20</v>
      </c>
      <c r="B38" s="42"/>
      <c r="C38" s="42"/>
      <c r="D38" s="42"/>
      <c r="E38" s="42"/>
      <c r="F38" s="13"/>
      <c r="G38" s="13"/>
      <c r="H38" s="13"/>
      <c r="I38" s="13"/>
      <c r="J38" s="14"/>
    </row>
    <row r="39" spans="1:10" ht="32.25" customHeight="1" x14ac:dyDescent="0.25">
      <c r="A39" s="42" t="s">
        <v>26</v>
      </c>
      <c r="B39" s="42"/>
      <c r="C39" s="42"/>
      <c r="D39" s="42"/>
      <c r="E39" s="42"/>
    </row>
    <row r="40" spans="1:10" x14ac:dyDescent="0.25">
      <c r="A40" s="42" t="s">
        <v>18</v>
      </c>
      <c r="B40" s="42"/>
      <c r="C40" s="42"/>
      <c r="D40" s="42"/>
      <c r="E40" s="42"/>
    </row>
    <row r="41" spans="1:10" x14ac:dyDescent="0.25">
      <c r="A41" s="49" t="s">
        <v>5</v>
      </c>
      <c r="B41" s="49"/>
      <c r="C41" s="49"/>
      <c r="D41" s="49"/>
      <c r="E41" s="49"/>
    </row>
    <row r="42" spans="1:10" x14ac:dyDescent="0.25">
      <c r="A42" s="42" t="s">
        <v>18</v>
      </c>
      <c r="B42" s="42"/>
      <c r="C42" s="42"/>
      <c r="D42" s="42"/>
      <c r="E42" s="42"/>
    </row>
    <row r="43" spans="1:10" x14ac:dyDescent="0.25">
      <c r="A43" s="50" t="s">
        <v>34</v>
      </c>
      <c r="B43" s="50"/>
      <c r="C43" s="50"/>
      <c r="D43" s="50"/>
      <c r="E43" s="50"/>
    </row>
    <row r="44" spans="1:10" x14ac:dyDescent="0.25">
      <c r="B44" s="47" t="s">
        <v>19</v>
      </c>
      <c r="C44" s="47"/>
      <c r="D44" s="47"/>
      <c r="E44" s="5" t="s">
        <v>6</v>
      </c>
    </row>
    <row r="45" spans="1:10" x14ac:dyDescent="0.25">
      <c r="A45" s="25"/>
      <c r="B45" s="25"/>
      <c r="C45" s="25"/>
      <c r="D45" s="25"/>
      <c r="E45" s="25"/>
    </row>
    <row r="46" spans="1:10" x14ac:dyDescent="0.25">
      <c r="A46" s="50" t="s">
        <v>41</v>
      </c>
      <c r="B46" s="50"/>
      <c r="C46" s="50"/>
      <c r="D46" s="50"/>
      <c r="E46" s="50"/>
    </row>
    <row r="47" spans="1:10" x14ac:dyDescent="0.25">
      <c r="B47" s="47" t="s">
        <v>19</v>
      </c>
      <c r="C47" s="47"/>
      <c r="D47" s="47"/>
      <c r="E47" s="5" t="s">
        <v>6</v>
      </c>
    </row>
    <row r="49" spans="1:2" x14ac:dyDescent="0.25">
      <c r="A49" s="16" t="s">
        <v>47</v>
      </c>
    </row>
    <row r="50" spans="1:2" x14ac:dyDescent="0.25">
      <c r="A50" s="13" t="s">
        <v>27</v>
      </c>
      <c r="B50" s="19"/>
    </row>
    <row r="51" spans="1:2" x14ac:dyDescent="0.25">
      <c r="A51" s="2" t="s">
        <v>42</v>
      </c>
      <c r="B51" s="23">
        <v>-162804.31</v>
      </c>
    </row>
    <row r="52" spans="1:2" x14ac:dyDescent="0.25">
      <c r="A52" s="17" t="s">
        <v>50</v>
      </c>
      <c r="B52" s="20"/>
    </row>
    <row r="53" spans="1:2" x14ac:dyDescent="0.25">
      <c r="A53" s="2" t="s">
        <v>30</v>
      </c>
      <c r="B53" s="20">
        <f>298915.94-5.48</f>
        <v>298910.46000000002</v>
      </c>
    </row>
    <row r="54" spans="1:2" ht="30" x14ac:dyDescent="0.25">
      <c r="A54" s="26" t="s">
        <v>29</v>
      </c>
      <c r="B54" s="20">
        <f>E34</f>
        <v>273468.63642857136</v>
      </c>
    </row>
    <row r="55" spans="1:2" ht="29.25" x14ac:dyDescent="0.25">
      <c r="A55" s="21" t="s">
        <v>28</v>
      </c>
      <c r="B55" s="22">
        <f>B51+B53-B54</f>
        <v>-137362.48642857134</v>
      </c>
    </row>
    <row r="59" spans="1:2" x14ac:dyDescent="0.25">
      <c r="B59" s="2">
        <v>-142905.9</v>
      </c>
    </row>
  </sheetData>
  <mergeCells count="30">
    <mergeCell ref="A46:E46"/>
    <mergeCell ref="B47:D47"/>
    <mergeCell ref="A14:E14"/>
    <mergeCell ref="A8:E8"/>
    <mergeCell ref="A42:E42"/>
    <mergeCell ref="A43:E43"/>
    <mergeCell ref="B44:D44"/>
    <mergeCell ref="A9:E9"/>
    <mergeCell ref="A10:E10"/>
    <mergeCell ref="A11:E11"/>
    <mergeCell ref="A12:E12"/>
    <mergeCell ref="A13:E13"/>
    <mergeCell ref="A40:E40"/>
    <mergeCell ref="A41:E41"/>
    <mergeCell ref="A15:E15"/>
    <mergeCell ref="A16:E16"/>
    <mergeCell ref="A37:E37"/>
    <mergeCell ref="A38:E38"/>
    <mergeCell ref="A39:E39"/>
    <mergeCell ref="A1:E1"/>
    <mergeCell ref="A2:E2"/>
    <mergeCell ref="A3:E3"/>
    <mergeCell ref="A6:E6"/>
    <mergeCell ref="A7:E7"/>
    <mergeCell ref="A4:E4"/>
    <mergeCell ref="A17:E17"/>
    <mergeCell ref="A18:E18"/>
    <mergeCell ref="A19:E19"/>
    <mergeCell ref="A20:E20"/>
    <mergeCell ref="A36:E36"/>
  </mergeCells>
  <printOptions horizontalCentered="1"/>
  <pageMargins left="0.31496062992125984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view="pageBreakPreview" topLeftCell="A10" zoomScaleSheetLayoutView="100" workbookViewId="0">
      <selection activeCell="G34" sqref="G34"/>
    </sheetView>
  </sheetViews>
  <sheetFormatPr defaultColWidth="9.140625" defaultRowHeight="15" x14ac:dyDescent="0.25"/>
  <cols>
    <col min="1" max="1" width="32.285156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6" width="13.42578125" style="2" bestFit="1" customWidth="1"/>
    <col min="7" max="9" width="9.140625" style="2"/>
    <col min="10" max="10" width="16.28515625" style="2" customWidth="1"/>
    <col min="11" max="16384" width="9.140625" style="2"/>
  </cols>
  <sheetData>
    <row r="1" spans="1:5" ht="15.75" x14ac:dyDescent="0.25">
      <c r="A1" s="38" t="s">
        <v>11</v>
      </c>
      <c r="B1" s="38"/>
      <c r="C1" s="38"/>
      <c r="D1" s="38"/>
      <c r="E1" s="38"/>
    </row>
    <row r="2" spans="1:5" ht="31.5" customHeight="1" x14ac:dyDescent="0.25">
      <c r="A2" s="39" t="s">
        <v>12</v>
      </c>
      <c r="B2" s="40"/>
      <c r="C2" s="40"/>
      <c r="D2" s="40"/>
      <c r="E2" s="40"/>
    </row>
    <row r="3" spans="1:5" ht="15.75" x14ac:dyDescent="0.25">
      <c r="A3" s="39" t="s">
        <v>12</v>
      </c>
      <c r="B3" s="40"/>
      <c r="C3" s="40"/>
      <c r="D3" s="40"/>
      <c r="E3" s="40"/>
    </row>
    <row r="4" spans="1:5" s="1" customFormat="1" ht="15.75" x14ac:dyDescent="0.25">
      <c r="A4" s="41" t="s">
        <v>60</v>
      </c>
      <c r="B4" s="41"/>
      <c r="C4" s="41"/>
      <c r="D4" s="41"/>
      <c r="E4" s="41"/>
    </row>
    <row r="5" spans="1:5" x14ac:dyDescent="0.25">
      <c r="A5" s="27" t="s">
        <v>13</v>
      </c>
      <c r="B5" s="4"/>
      <c r="C5" s="4"/>
      <c r="E5" s="28">
        <v>46203</v>
      </c>
    </row>
    <row r="6" spans="1:5" x14ac:dyDescent="0.25">
      <c r="A6" s="42" t="s">
        <v>0</v>
      </c>
      <c r="B6" s="42"/>
      <c r="C6" s="42"/>
      <c r="D6" s="42"/>
      <c r="E6" s="42"/>
    </row>
    <row r="7" spans="1:5" x14ac:dyDescent="0.25">
      <c r="A7" s="37" t="s">
        <v>36</v>
      </c>
      <c r="B7" s="37"/>
      <c r="C7" s="37"/>
      <c r="D7" s="37"/>
      <c r="E7" s="37"/>
    </row>
    <row r="8" spans="1:5" x14ac:dyDescent="0.25">
      <c r="A8" s="44" t="s">
        <v>1</v>
      </c>
      <c r="B8" s="44"/>
      <c r="C8" s="44"/>
      <c r="D8" s="44"/>
      <c r="E8" s="44"/>
    </row>
    <row r="9" spans="1:5" ht="12.75" customHeight="1" x14ac:dyDescent="0.25">
      <c r="A9" s="45" t="s">
        <v>37</v>
      </c>
      <c r="B9" s="45"/>
      <c r="C9" s="45"/>
      <c r="D9" s="45"/>
      <c r="E9" s="45"/>
    </row>
    <row r="10" spans="1:5" ht="22.5" customHeight="1" x14ac:dyDescent="0.25">
      <c r="A10" s="44" t="s">
        <v>63</v>
      </c>
      <c r="B10" s="46"/>
      <c r="C10" s="46"/>
      <c r="D10" s="46"/>
      <c r="E10" s="46"/>
    </row>
    <row r="11" spans="1:5" ht="29.25" customHeight="1" x14ac:dyDescent="0.25">
      <c r="A11" s="42" t="s">
        <v>38</v>
      </c>
      <c r="B11" s="42"/>
      <c r="C11" s="42"/>
      <c r="D11" s="42"/>
      <c r="E11" s="42"/>
    </row>
    <row r="12" spans="1:5" ht="14.25" customHeight="1" x14ac:dyDescent="0.25">
      <c r="A12" s="44" t="s">
        <v>15</v>
      </c>
      <c r="B12" s="46"/>
      <c r="C12" s="46"/>
      <c r="D12" s="46"/>
      <c r="E12" s="46"/>
    </row>
    <row r="13" spans="1:5" ht="19.5" customHeight="1" x14ac:dyDescent="0.25">
      <c r="A13" s="42" t="s">
        <v>22</v>
      </c>
      <c r="B13" s="42"/>
      <c r="C13" s="42"/>
      <c r="D13" s="42"/>
      <c r="E13" s="42"/>
    </row>
    <row r="14" spans="1:5" ht="12.75" customHeight="1" x14ac:dyDescent="0.25">
      <c r="A14" s="44" t="s">
        <v>2</v>
      </c>
      <c r="B14" s="46"/>
      <c r="C14" s="46"/>
      <c r="D14" s="46"/>
      <c r="E14" s="46"/>
    </row>
    <row r="15" spans="1:5" ht="18.75" customHeight="1" x14ac:dyDescent="0.25">
      <c r="A15" s="42" t="s">
        <v>33</v>
      </c>
      <c r="B15" s="42"/>
      <c r="C15" s="42"/>
      <c r="D15" s="42"/>
      <c r="E15" s="42"/>
    </row>
    <row r="16" spans="1:5" ht="14.25" customHeight="1" x14ac:dyDescent="0.25">
      <c r="A16" s="44" t="s">
        <v>16</v>
      </c>
      <c r="B16" s="46"/>
      <c r="C16" s="46"/>
      <c r="D16" s="46"/>
      <c r="E16" s="46"/>
    </row>
    <row r="17" spans="1:10" ht="29.25" customHeight="1" x14ac:dyDescent="0.25">
      <c r="A17" s="42" t="s">
        <v>17</v>
      </c>
      <c r="B17" s="42"/>
      <c r="C17" s="42"/>
      <c r="D17" s="42"/>
      <c r="E17" s="42"/>
    </row>
    <row r="18" spans="1:10" ht="64.5" customHeight="1" x14ac:dyDescent="0.25">
      <c r="A18" s="42" t="s">
        <v>39</v>
      </c>
      <c r="B18" s="42"/>
      <c r="C18" s="42"/>
      <c r="D18" s="42"/>
      <c r="E18" s="42"/>
    </row>
    <row r="19" spans="1:10" ht="30" customHeight="1" x14ac:dyDescent="0.25">
      <c r="A19" s="43" t="s">
        <v>40</v>
      </c>
      <c r="B19" s="43"/>
      <c r="C19" s="43"/>
      <c r="D19" s="43"/>
      <c r="E19" s="43"/>
    </row>
    <row r="20" spans="1:10" x14ac:dyDescent="0.25">
      <c r="A20" s="43"/>
      <c r="B20" s="43"/>
      <c r="C20" s="43"/>
      <c r="D20" s="43"/>
      <c r="E20" s="43"/>
    </row>
    <row r="21" spans="1:10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10" ht="38.25" x14ac:dyDescent="0.25">
      <c r="A22" s="18" t="s">
        <v>32</v>
      </c>
      <c r="B22" s="8" t="s">
        <v>35</v>
      </c>
      <c r="C22" s="3" t="s">
        <v>4</v>
      </c>
      <c r="D22" s="3">
        <v>16.97</v>
      </c>
      <c r="E22" s="7">
        <f>D22*F20*G20+F22</f>
        <v>14787.788571428571</v>
      </c>
      <c r="F22" s="31">
        <f>310543.56*5/105</f>
        <v>14787.788571428571</v>
      </c>
      <c r="J22" s="15"/>
    </row>
    <row r="23" spans="1:10" x14ac:dyDescent="0.25">
      <c r="A23" s="6" t="s">
        <v>31</v>
      </c>
      <c r="B23" s="8" t="s">
        <v>23</v>
      </c>
      <c r="C23" s="3" t="s">
        <v>4</v>
      </c>
      <c r="D23" s="3">
        <v>5.54</v>
      </c>
      <c r="E23" s="7">
        <f>D23*F20*G20</f>
        <v>0</v>
      </c>
      <c r="J23" s="15"/>
    </row>
    <row r="24" spans="1:10" x14ac:dyDescent="0.25">
      <c r="A24" s="6" t="s">
        <v>45</v>
      </c>
      <c r="B24" s="8" t="s">
        <v>61</v>
      </c>
      <c r="C24" s="3" t="s">
        <v>25</v>
      </c>
      <c r="D24" s="3"/>
      <c r="E24" s="7">
        <v>20704.45</v>
      </c>
    </row>
    <row r="25" spans="1:10" x14ac:dyDescent="0.25">
      <c r="A25" s="6" t="s">
        <v>43</v>
      </c>
      <c r="B25" s="8" t="s">
        <v>61</v>
      </c>
      <c r="C25" s="3" t="s">
        <v>25</v>
      </c>
      <c r="D25" s="3"/>
      <c r="E25" s="7">
        <v>9552.33</v>
      </c>
    </row>
    <row r="26" spans="1:10" x14ac:dyDescent="0.25">
      <c r="A26" s="6" t="s">
        <v>46</v>
      </c>
      <c r="B26" s="8" t="s">
        <v>61</v>
      </c>
      <c r="C26" s="3" t="s">
        <v>25</v>
      </c>
      <c r="D26" s="3"/>
      <c r="E26" s="7">
        <v>7108.61</v>
      </c>
    </row>
    <row r="27" spans="1:10" x14ac:dyDescent="0.25">
      <c r="A27" s="6" t="s">
        <v>44</v>
      </c>
      <c r="B27" s="8" t="s">
        <v>61</v>
      </c>
      <c r="C27" s="3" t="s">
        <v>25</v>
      </c>
      <c r="D27" s="3"/>
      <c r="E27" s="7">
        <v>5653.88</v>
      </c>
      <c r="F27" s="15"/>
    </row>
    <row r="28" spans="1:10" x14ac:dyDescent="0.25">
      <c r="A28" s="6" t="s">
        <v>24</v>
      </c>
      <c r="B28" s="8" t="s">
        <v>61</v>
      </c>
      <c r="C28" s="3" t="s">
        <v>25</v>
      </c>
      <c r="D28" s="3"/>
      <c r="E28" s="7">
        <v>662.44</v>
      </c>
      <c r="J28" s="15"/>
    </row>
    <row r="29" spans="1:10" s="13" customFormat="1" ht="14.25" x14ac:dyDescent="0.2">
      <c r="A29" s="9"/>
      <c r="B29" s="10"/>
      <c r="C29" s="11"/>
      <c r="D29" s="11"/>
      <c r="E29" s="12">
        <f>SUM(E22:E28)</f>
        <v>58469.498571428572</v>
      </c>
      <c r="F29" s="14"/>
      <c r="J29" s="14"/>
    </row>
    <row r="31" spans="1:10" ht="31.5" customHeight="1" x14ac:dyDescent="0.25">
      <c r="A31" s="48" t="s">
        <v>62</v>
      </c>
      <c r="B31" s="48"/>
      <c r="C31" s="48"/>
      <c r="D31" s="48"/>
      <c r="E31" s="48"/>
    </row>
    <row r="32" spans="1:10" ht="31.5" customHeight="1" x14ac:dyDescent="0.25">
      <c r="A32" s="42" t="s">
        <v>21</v>
      </c>
      <c r="B32" s="42"/>
      <c r="C32" s="42"/>
      <c r="D32" s="42"/>
      <c r="E32" s="42"/>
    </row>
    <row r="33" spans="1:10" x14ac:dyDescent="0.25">
      <c r="A33" s="42" t="s">
        <v>20</v>
      </c>
      <c r="B33" s="42"/>
      <c r="C33" s="42"/>
      <c r="D33" s="42"/>
      <c r="E33" s="42"/>
      <c r="F33" s="13"/>
      <c r="G33" s="13"/>
      <c r="H33" s="13"/>
      <c r="I33" s="13"/>
      <c r="J33" s="14"/>
    </row>
    <row r="34" spans="1:10" ht="32.25" customHeight="1" x14ac:dyDescent="0.25">
      <c r="A34" s="42" t="s">
        <v>26</v>
      </c>
      <c r="B34" s="42"/>
      <c r="C34" s="42"/>
      <c r="D34" s="42"/>
      <c r="E34" s="42"/>
    </row>
    <row r="35" spans="1:10" x14ac:dyDescent="0.25">
      <c r="A35" s="42" t="s">
        <v>18</v>
      </c>
      <c r="B35" s="42"/>
      <c r="C35" s="42"/>
      <c r="D35" s="42"/>
      <c r="E35" s="42"/>
    </row>
    <row r="36" spans="1:10" x14ac:dyDescent="0.25">
      <c r="A36" s="49" t="s">
        <v>5</v>
      </c>
      <c r="B36" s="49"/>
      <c r="C36" s="49"/>
      <c r="D36" s="49"/>
      <c r="E36" s="49"/>
    </row>
    <row r="37" spans="1:10" x14ac:dyDescent="0.25">
      <c r="A37" s="42" t="s">
        <v>18</v>
      </c>
      <c r="B37" s="42"/>
      <c r="C37" s="42"/>
      <c r="D37" s="42"/>
      <c r="E37" s="42"/>
    </row>
    <row r="38" spans="1:10" x14ac:dyDescent="0.25">
      <c r="A38" s="50" t="s">
        <v>34</v>
      </c>
      <c r="B38" s="50"/>
      <c r="C38" s="50"/>
      <c r="D38" s="50"/>
      <c r="E38" s="50"/>
    </row>
    <row r="39" spans="1:10" x14ac:dyDescent="0.25">
      <c r="B39" s="47" t="s">
        <v>19</v>
      </c>
      <c r="C39" s="47"/>
      <c r="D39" s="47"/>
      <c r="E39" s="5" t="s">
        <v>6</v>
      </c>
    </row>
    <row r="40" spans="1:10" x14ac:dyDescent="0.25">
      <c r="A40" s="29"/>
      <c r="B40" s="29"/>
      <c r="C40" s="29"/>
      <c r="D40" s="29"/>
      <c r="E40" s="29"/>
    </row>
    <row r="41" spans="1:10" x14ac:dyDescent="0.25">
      <c r="A41" s="50" t="s">
        <v>41</v>
      </c>
      <c r="B41" s="50"/>
      <c r="C41" s="50"/>
      <c r="D41" s="50"/>
      <c r="E41" s="50"/>
    </row>
    <row r="42" spans="1:10" x14ac:dyDescent="0.25">
      <c r="B42" s="47" t="s">
        <v>19</v>
      </c>
      <c r="C42" s="47"/>
      <c r="D42" s="47"/>
      <c r="E42" s="5" t="s">
        <v>6</v>
      </c>
    </row>
    <row r="44" spans="1:10" x14ac:dyDescent="0.25">
      <c r="A44" s="16" t="s">
        <v>47</v>
      </c>
    </row>
    <row r="45" spans="1:10" x14ac:dyDescent="0.25">
      <c r="A45" s="13" t="s">
        <v>27</v>
      </c>
      <c r="B45" s="19"/>
    </row>
    <row r="46" spans="1:10" x14ac:dyDescent="0.25">
      <c r="A46" s="2" t="s">
        <v>42</v>
      </c>
      <c r="B46" s="23">
        <v>-137362.49</v>
      </c>
    </row>
    <row r="47" spans="1:10" x14ac:dyDescent="0.25">
      <c r="A47" s="17" t="s">
        <v>64</v>
      </c>
      <c r="B47" s="20"/>
    </row>
    <row r="48" spans="1:10" x14ac:dyDescent="0.25">
      <c r="A48" s="2" t="s">
        <v>30</v>
      </c>
      <c r="B48" s="20">
        <v>308165.13</v>
      </c>
    </row>
    <row r="49" spans="1:2" ht="30" x14ac:dyDescent="0.25">
      <c r="A49" s="30" t="s">
        <v>29</v>
      </c>
      <c r="B49" s="20">
        <f>E29</f>
        <v>58469.498571428572</v>
      </c>
    </row>
    <row r="50" spans="1:2" ht="29.25" x14ac:dyDescent="0.25">
      <c r="A50" s="21" t="s">
        <v>28</v>
      </c>
      <c r="B50" s="22">
        <f>B46+B48-B49</f>
        <v>112333.14142857144</v>
      </c>
    </row>
  </sheetData>
  <mergeCells count="30">
    <mergeCell ref="B42:D42"/>
    <mergeCell ref="A20:E20"/>
    <mergeCell ref="A31:E31"/>
    <mergeCell ref="A32:E32"/>
    <mergeCell ref="A33:E33"/>
    <mergeCell ref="A34:E34"/>
    <mergeCell ref="A35:E35"/>
    <mergeCell ref="A36:E36"/>
    <mergeCell ref="A37:E37"/>
    <mergeCell ref="A38:E38"/>
    <mergeCell ref="B39:D39"/>
    <mergeCell ref="A41:E41"/>
    <mergeCell ref="A19:E19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7:E7"/>
    <mergeCell ref="A1:E1"/>
    <mergeCell ref="A2:E2"/>
    <mergeCell ref="A3:E3"/>
    <mergeCell ref="A4:E4"/>
    <mergeCell ref="A6:E6"/>
  </mergeCells>
  <printOptions horizontalCentered="1"/>
  <pageMargins left="0.31496062992125984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</vt:lpstr>
      <vt:lpstr>'1кв'!Область_печати</vt:lpstr>
      <vt:lpstr>'2кв'!Область_печати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2026-09-11T07:59:20Z</dcterms:modified>
</cp:coreProperties>
</file>