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770" yWindow="1770" windowWidth="28800" windowHeight="15345" activeTab="4"/>
  </bookViews>
  <sheets>
    <sheet name="1кв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'1кв'!$A$1:$E$50</definedName>
    <definedName name="_xlnm.Print_Area" localSheetId="1">'2кв'!$A$1:$E$50</definedName>
    <definedName name="_xlnm.Print_Area" localSheetId="2">'3кв'!$A$1:$E$50</definedName>
    <definedName name="_xlnm.Print_Area" localSheetId="3">'4кв'!$A$1:$E$48</definedName>
    <definedName name="_xlnm.Print_Area" localSheetId="4">отчет!$A$1:$C$31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5" i="33" l="1"/>
  <c r="C17" i="33"/>
  <c r="C13" i="33"/>
  <c r="C8" i="33"/>
  <c r="C6" i="33"/>
  <c r="C9" i="33" l="1"/>
  <c r="C15" i="33" l="1"/>
  <c r="B44" i="32" l="1"/>
  <c r="E23" i="32"/>
  <c r="C12" i="33" s="1"/>
  <c r="E22" i="32"/>
  <c r="C11" i="33" s="1"/>
  <c r="C19" i="33" s="1"/>
  <c r="C20" i="33" s="1"/>
  <c r="E26" i="32" l="1"/>
  <c r="B47" i="32" s="1"/>
  <c r="B48" i="32"/>
  <c r="E23" i="31"/>
  <c r="E22" i="31"/>
  <c r="E23" i="30"/>
  <c r="E22" i="30"/>
  <c r="E26" i="30" s="1"/>
  <c r="B49" i="30" s="1"/>
  <c r="E26" i="31" l="1"/>
  <c r="B49" i="31" s="1"/>
  <c r="E26" i="29"/>
  <c r="E23" i="29"/>
  <c r="E22" i="29"/>
  <c r="B49" i="29" l="1"/>
  <c r="B50" i="29" l="1"/>
  <c r="B46" i="30" s="1"/>
  <c r="B50" i="30" s="1"/>
  <c r="B46" i="31" s="1"/>
  <c r="B50" i="31" s="1"/>
</calcChain>
</file>

<file path=xl/sharedStrings.xml><?xml version="1.0" encoding="utf-8"?>
<sst xmlns="http://schemas.openxmlformats.org/spreadsheetml/2006/main" count="246" uniqueCount="89">
  <si>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</si>
  <si>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</si>
  <si>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</si>
  <si>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</si>
  <si>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</si>
  <si>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</si>
  <si>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</si>
  <si>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</si>
  <si>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</si>
  <si>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</si>
  <si>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</si>
  <si>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</si>
  <si>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</si>
  <si>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</si>
  <si>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</si>
  <si>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</si>
  <si>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</si>
  <si>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</si>
  <si>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</si>
  <si>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</si>
  <si>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</si>
  <si>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</si>
  <si>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</si>
  <si>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г. Россошь, ул. Железнодорожная, д. 8</t>
  </si>
  <si>
    <r>
      <t xml:space="preserve">именуемый в дальнейшем "Заказчик", в лице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u/>
        <sz val="11"/>
        <color theme="1"/>
        <rFont val="Times New Roman"/>
        <family val="1"/>
        <charset val="204"/>
      </rPr>
      <t>Жуковой Валентины Николаевны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</si>
  <si>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№8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Железнодорожная</t>
    </r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</si>
  <si>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№1,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 13 от 20.03.2013 г.</t>
    </r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</si>
  <si>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№13  от   01.06.2013 г.</t>
    </r>
  </si>
  <si>
    <t>постоянно</t>
  </si>
  <si>
    <r>
      <t xml:space="preserve">Заказчик - </t>
    </r>
    <r>
      <rPr>
        <b/>
        <sz val="11"/>
        <color theme="1"/>
        <rFont val="Times New Roman"/>
        <family val="1"/>
        <charset val="204"/>
      </rPr>
      <t>Собственники МКД, в лице председателя совета дома Жуковой В.Н.</t>
    </r>
  </si>
  <si>
    <t>Стоимость материалов</t>
  </si>
  <si>
    <t>руб.</t>
  </si>
  <si>
    <t>Итого расходов:</t>
  </si>
  <si>
    <t>Настоящий Акт составлен в 2-х экземплярах, имеющий одинаковую юридическую силу, по одному для каждой Стороны.</t>
  </si>
  <si>
    <t>Информация для собственников:</t>
  </si>
  <si>
    <t>1 квартал</t>
  </si>
  <si>
    <t>Общая площадь квартир - 410,3</t>
  </si>
  <si>
    <t>Расходы по содержанию и тек.ремонту, руб.</t>
  </si>
  <si>
    <t xml:space="preserve">Итого остаток на конец  квартала </t>
  </si>
  <si>
    <t xml:space="preserve">Остаток на начало квартала </t>
  </si>
  <si>
    <t>определена приложением № 9 к договору</t>
  </si>
  <si>
    <t xml:space="preserve">Общехозяйственные расходы 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</si>
  <si>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</si>
  <si>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</si>
  <si>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</si>
  <si>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Предъявлено населению 25073,43</t>
  </si>
  <si>
    <t>Оплачено, руб</t>
  </si>
  <si>
    <t>за 1 квартал 2025 года</t>
  </si>
  <si>
    <t>31.03.2025 г.</t>
  </si>
  <si>
    <t xml:space="preserve">           2. Всего за период с "01" 01 2025 г. по "31" 03  2025 г. выполнено работ (оказано услуг) на общую сумму семнадцать тысяч четыреста восемьдесят два  07 копеек.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</si>
  <si>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</si>
  <si>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</si>
  <si>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</si>
  <si>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</si>
  <si>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</si>
  <si>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</si>
  <si>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 2025 г. выполнено работ (оказано услуг) на общую сумму семнадцать тысяч триста тридцать один рубль  07 копеек.</t>
  </si>
  <si>
    <t>Облицовка крылец плиткой (смета)</t>
  </si>
  <si>
    <t>сентябрь</t>
  </si>
  <si>
    <t xml:space="preserve">           2. Всего за период с "01" 07 2025 г. по "30" 09  2025 г. выполнено работ (оказано услуг) на общую сумму пятьдесят две тысячи шестьдесят девять рублей 08  копеек.</t>
  </si>
  <si>
    <t>Предъявлено населению 27449,07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</si>
  <si>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</si>
  <si>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</si>
  <si>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</si>
  <si>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</si>
  <si>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Железнодорожная, д. 8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</si>
  <si>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</si>
  <si>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</si>
  <si>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</si>
  <si>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</si>
  <si>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</si>
  <si>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 xml:space="preserve">Расходы по управлению МКД </t>
  </si>
  <si>
    <t>работы по договору, всего</t>
  </si>
  <si>
    <t>в том числе:</t>
  </si>
  <si>
    <t>Итого расходов</t>
  </si>
  <si>
    <t>Справочно:</t>
  </si>
  <si>
    <t>Задолженность населения по оплате на 01.01.2025 г.</t>
  </si>
  <si>
    <t>Прирост (+) / уменьшение (-) задолженности за год</t>
  </si>
  <si>
    <t xml:space="preserve">Получил: </t>
  </si>
  <si>
    <t>_____________________________________________</t>
  </si>
  <si>
    <t xml:space="preserve">           2. Всего за период с "01" 10  2025 г. по "31" 12  2025 г. выполнено работ (оказано услуг) на общую суммувосемнадцатьтысяч девятьсот восемьдесят рублей 48 копеек.</t>
  </si>
  <si>
    <t>Начислено всего 105045,00</t>
  </si>
  <si>
    <t>Непредвиденные работы 0 ч/ч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</si>
  <si>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</si>
  <si>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</si>
  <si>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</si>
  <si>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</si>
  <si>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>НА ЛИЦЕВОМ СЧЕТЕ  ЗА  период  с 01.01.2025 г. по 31.12.2025г.</t>
  </si>
  <si>
    <t>Остаток средств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</si>
</sst>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[$-419]General"/>
    <numFmt numFmtId="165" formatCode="#,##0.00_ ;\-#,##0.00\ "/>
    <numFmt numFmtId="166" formatCode="#,##0.00\ _₽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3" fillId="0" borderId="0"/>
  </cellStyleXfs>
  <cellXfs count="92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center" vertical="center" wrapText="1"/>
    </xf>
    <xf numFmtId="0" fontId="8" fillId="0" borderId="0" xfId="0" applyFont="1"/>
    <xf numFmtId="43" fontId="4" fillId="0" borderId="0" xfId="0" applyNumberFormat="1" applyFont="1"/>
    <xf numFmtId="0" fontId="11" fillId="0" borderId="0" xfId="0" applyFont="1"/>
    <xf numFmtId="0" fontId="4" fillId="2" borderId="0" xfId="0" applyFont="1" applyFill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right" wrapText="1"/>
    </xf>
    <xf numFmtId="165" fontId="8" fillId="0" borderId="0" xfId="1" applyNumberFormat="1" applyFont="1"/>
    <xf numFmtId="165" fontId="3" fillId="0" borderId="0" xfId="0" applyNumberFormat="1" applyFont="1" applyAlignment="1"/>
    <xf numFmtId="165" fontId="4" fillId="0" borderId="0" xfId="1" applyNumberFormat="1" applyFont="1"/>
    <xf numFmtId="0" fontId="14" fillId="0" borderId="0" xfId="0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5" fillId="0" borderId="1" xfId="0" applyFont="1" applyBorder="1" applyAlignment="1">
      <alignment wrapText="1"/>
    </xf>
    <xf numFmtId="0" fontId="5" fillId="0" borderId="0" xfId="0" applyFont="1" applyAlignment="1">
      <alignment horizontal="left" wrapText="1"/>
    </xf>
    <xf numFmtId="14" fontId="5" fillId="0" borderId="0" xfId="0" applyNumberFormat="1" applyFont="1" applyAlignment="1">
      <alignment horizontal="right" wrapText="1"/>
    </xf>
    <xf numFmtId="0" fontId="16" fillId="0" borderId="0" xfId="0" applyFont="1" applyAlignment="1"/>
    <xf numFmtId="0" fontId="3" fillId="0" borderId="0" xfId="0" applyFont="1" applyAlignment="1"/>
    <xf numFmtId="49" fontId="3" fillId="0" borderId="1" xfId="0" applyNumberFormat="1" applyFont="1" applyBorder="1"/>
    <xf numFmtId="166" fontId="7" fillId="0" borderId="1" xfId="1" applyNumberFormat="1" applyFont="1" applyBorder="1" applyAlignment="1">
      <alignment horizontal="center"/>
    </xf>
    <xf numFmtId="4" fontId="16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/>
    </xf>
    <xf numFmtId="165" fontId="3" fillId="0" borderId="0" xfId="1" applyNumberFormat="1" applyFont="1" applyBorder="1"/>
    <xf numFmtId="43" fontId="3" fillId="0" borderId="0" xfId="0" applyNumberFormat="1" applyFont="1"/>
    <xf numFmtId="0" fontId="3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165" fontId="3" fillId="2" borderId="1" xfId="1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left"/>
    </xf>
    <xf numFmtId="43" fontId="7" fillId="0" borderId="1" xfId="1" applyFont="1" applyBorder="1" applyAlignment="1">
      <alignment horizontal="center"/>
    </xf>
    <xf numFmtId="165" fontId="7" fillId="0" borderId="1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5" fontId="3" fillId="0" borderId="0" xfId="1" applyNumberFormat="1" applyFont="1" applyBorder="1" applyAlignment="1">
      <alignment horizontal="center"/>
    </xf>
    <xf numFmtId="4" fontId="4" fillId="0" borderId="0" xfId="0" applyNumberFormat="1" applyFont="1"/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8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1" xfId="0" applyNumberFormat="1" applyFont="1" applyBorder="1" applyAlignment="1">
      <alignment horizontal="left"/>
    </xf>
    <xf numFmtId="0" fontId="15" fillId="0" borderId="0" xfId="0" applyFont="1" applyAlignment="1">
      <alignment horizontal="center"/>
    </xf>
  </cellXfs>
  <cellStyles count="3"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view="pageBreakPreview" topLeftCell="A19" zoomScaleSheetLayoutView="100" workbookViewId="0">
      <selection activeCell="D55" sqref="D55"/>
    </sheetView>
  </sheetViews>
  <sheetFormatPr defaultColWidth="9.140625" defaultRowHeight="15" x14ac:dyDescent="0.25"/>
  <cols>
    <col min="1" max="1" width="33.28515625" style="2" customWidth="1"/>
    <col min="2" max="2" width="19.425781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140625" style="2" bestFit="1" customWidth="1"/>
    <col min="9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1.5" customHeight="1" x14ac:dyDescent="0.25">
      <c r="A2" s="75" t="s">
        <v>12</v>
      </c>
      <c r="B2" s="76"/>
      <c r="C2" s="76"/>
      <c r="D2" s="76"/>
      <c r="E2" s="76"/>
    </row>
    <row r="3" spans="1:5" ht="15" customHeight="1" x14ac:dyDescent="0.25">
      <c r="A3" s="77" t="s">
        <v>47</v>
      </c>
      <c r="B3" s="77"/>
      <c r="C3" s="77"/>
      <c r="D3" s="77"/>
      <c r="E3" s="77"/>
    </row>
    <row r="4" spans="1:5" s="1" customFormat="1" ht="15.75" x14ac:dyDescent="0.25">
      <c r="A4" s="20" t="s">
        <v>13</v>
      </c>
      <c r="B4" s="21"/>
      <c r="C4" s="21"/>
      <c r="D4" s="22"/>
      <c r="E4" s="27" t="s">
        <v>48</v>
      </c>
    </row>
    <row r="5" spans="1:5" x14ac:dyDescent="0.25">
      <c r="A5" s="35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79" t="s">
        <v>23</v>
      </c>
      <c r="B7" s="79"/>
      <c r="C7" s="79"/>
      <c r="D7" s="79"/>
      <c r="E7" s="79"/>
    </row>
    <row r="8" spans="1:5" x14ac:dyDescent="0.25">
      <c r="A8" s="72" t="s">
        <v>1</v>
      </c>
      <c r="B8" s="72"/>
      <c r="C8" s="72"/>
      <c r="D8" s="72"/>
      <c r="E8" s="72"/>
    </row>
    <row r="9" spans="1:5" x14ac:dyDescent="0.25">
      <c r="A9" s="78" t="s">
        <v>24</v>
      </c>
      <c r="B9" s="78"/>
      <c r="C9" s="78"/>
      <c r="D9" s="78"/>
      <c r="E9" s="78"/>
    </row>
    <row r="10" spans="1:5" ht="29.25" customHeight="1" x14ac:dyDescent="0.25">
      <c r="A10" s="80" t="s">
        <v>14</v>
      </c>
      <c r="B10" s="81"/>
      <c r="C10" s="81"/>
      <c r="D10" s="81"/>
      <c r="E10" s="81"/>
    </row>
    <row r="11" spans="1:5" ht="28.5" customHeight="1" x14ac:dyDescent="0.25">
      <c r="A11" s="78" t="s">
        <v>26</v>
      </c>
      <c r="B11" s="78"/>
      <c r="C11" s="78"/>
      <c r="D11" s="78"/>
      <c r="E11" s="78"/>
    </row>
    <row r="12" spans="1:5" x14ac:dyDescent="0.25">
      <c r="A12" s="72" t="s">
        <v>15</v>
      </c>
      <c r="B12" s="73"/>
      <c r="C12" s="73"/>
      <c r="D12" s="73"/>
      <c r="E12" s="73"/>
    </row>
    <row r="13" spans="1:5" x14ac:dyDescent="0.25">
      <c r="A13" s="78" t="s">
        <v>22</v>
      </c>
      <c r="B13" s="78"/>
      <c r="C13" s="78"/>
      <c r="D13" s="78"/>
      <c r="E13" s="78"/>
    </row>
    <row r="14" spans="1:5" x14ac:dyDescent="0.25">
      <c r="A14" s="72" t="s">
        <v>2</v>
      </c>
      <c r="B14" s="73"/>
      <c r="C14" s="73"/>
      <c r="D14" s="73"/>
      <c r="E14" s="73"/>
    </row>
    <row r="15" spans="1:5" x14ac:dyDescent="0.25">
      <c r="A15" s="78" t="s">
        <v>43</v>
      </c>
      <c r="B15" s="78"/>
      <c r="C15" s="78"/>
      <c r="D15" s="78"/>
      <c r="E15" s="78"/>
    </row>
    <row r="16" spans="1:5" x14ac:dyDescent="0.25">
      <c r="A16" s="72" t="s">
        <v>16</v>
      </c>
      <c r="B16" s="73"/>
      <c r="C16" s="73"/>
      <c r="D16" s="73"/>
      <c r="E16" s="73"/>
    </row>
    <row r="17" spans="1:8" ht="30.75" customHeight="1" x14ac:dyDescent="0.25">
      <c r="A17" s="78" t="s">
        <v>17</v>
      </c>
      <c r="B17" s="78"/>
      <c r="C17" s="78"/>
      <c r="D17" s="78"/>
      <c r="E17" s="78"/>
    </row>
    <row r="18" spans="1:8" ht="60.75" customHeight="1" x14ac:dyDescent="0.25">
      <c r="A18" s="78" t="s">
        <v>27</v>
      </c>
      <c r="B18" s="78"/>
      <c r="C18" s="78"/>
      <c r="D18" s="78"/>
      <c r="E18" s="78"/>
    </row>
    <row r="19" spans="1:8" ht="30.75" customHeight="1" x14ac:dyDescent="0.25">
      <c r="A19" s="83" t="s">
        <v>25</v>
      </c>
      <c r="B19" s="83"/>
      <c r="C19" s="83"/>
      <c r="D19" s="83"/>
      <c r="E19" s="83"/>
    </row>
    <row r="20" spans="1:8" x14ac:dyDescent="0.25">
      <c r="A20" s="83"/>
      <c r="B20" s="83"/>
      <c r="C20" s="83"/>
      <c r="D20" s="83"/>
      <c r="E20" s="83"/>
      <c r="F20" s="2">
        <v>410.3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42</v>
      </c>
      <c r="B22" s="9" t="s">
        <v>40</v>
      </c>
      <c r="C22" s="3" t="s">
        <v>4</v>
      </c>
      <c r="D22" s="3">
        <v>9.4</v>
      </c>
      <c r="E22" s="8">
        <f>D22*F20*G20</f>
        <v>11570.460000000001</v>
      </c>
    </row>
    <row r="23" spans="1:8" x14ac:dyDescent="0.25">
      <c r="A23" s="7" t="s">
        <v>41</v>
      </c>
      <c r="B23" s="9" t="s">
        <v>28</v>
      </c>
      <c r="C23" s="3" t="s">
        <v>4</v>
      </c>
      <c r="D23" s="3">
        <v>4.68</v>
      </c>
      <c r="E23" s="8">
        <f>D23*F20*3</f>
        <v>5760.6120000000001</v>
      </c>
    </row>
    <row r="24" spans="1:8" ht="15.75" x14ac:dyDescent="0.25">
      <c r="A24" s="7" t="s">
        <v>30</v>
      </c>
      <c r="B24" s="9" t="s">
        <v>35</v>
      </c>
      <c r="C24" s="3" t="s">
        <v>31</v>
      </c>
      <c r="D24" s="19"/>
      <c r="E24" s="8">
        <v>151</v>
      </c>
    </row>
    <row r="25" spans="1:8" s="17" customFormat="1" x14ac:dyDescent="0.25">
      <c r="A25" s="23"/>
      <c r="B25" s="24"/>
      <c r="C25" s="25"/>
      <c r="D25" s="25"/>
      <c r="E25" s="26"/>
    </row>
    <row r="26" spans="1:8" s="14" customFormat="1" ht="14.25" x14ac:dyDescent="0.2">
      <c r="A26" s="10" t="s">
        <v>32</v>
      </c>
      <c r="B26" s="11"/>
      <c r="C26" s="12"/>
      <c r="D26" s="12"/>
      <c r="E26" s="13">
        <f>SUM(E22:E25)</f>
        <v>17482.072</v>
      </c>
    </row>
    <row r="28" spans="1:8" s="17" customFormat="1" ht="29.45" customHeight="1" x14ac:dyDescent="0.25">
      <c r="A28" s="84" t="s">
        <v>49</v>
      </c>
      <c r="B28" s="84"/>
      <c r="C28" s="84"/>
      <c r="D28" s="84"/>
      <c r="E28" s="84"/>
    </row>
    <row r="29" spans="1:8" ht="30" customHeight="1" x14ac:dyDescent="0.25">
      <c r="A29" s="78" t="s">
        <v>21</v>
      </c>
      <c r="B29" s="78"/>
      <c r="C29" s="78"/>
      <c r="D29" s="78"/>
      <c r="E29" s="78"/>
    </row>
    <row r="30" spans="1:8" x14ac:dyDescent="0.25">
      <c r="A30" s="78" t="s">
        <v>20</v>
      </c>
      <c r="B30" s="78"/>
      <c r="C30" s="78"/>
      <c r="D30" s="78"/>
      <c r="E30" s="78"/>
      <c r="H30" s="15"/>
    </row>
    <row r="31" spans="1:8" ht="31.5" customHeight="1" x14ac:dyDescent="0.25">
      <c r="A31" s="78" t="s">
        <v>33</v>
      </c>
      <c r="B31" s="78"/>
      <c r="C31" s="78"/>
      <c r="D31" s="78"/>
      <c r="E31" s="78"/>
    </row>
    <row r="32" spans="1:8" x14ac:dyDescent="0.25">
      <c r="A32" s="78" t="s">
        <v>18</v>
      </c>
      <c r="B32" s="78"/>
      <c r="C32" s="78"/>
      <c r="D32" s="78"/>
      <c r="E32" s="78"/>
    </row>
    <row r="33" spans="1:5" x14ac:dyDescent="0.25">
      <c r="A33" s="32"/>
      <c r="B33" s="32"/>
      <c r="C33" s="32"/>
      <c r="D33" s="32"/>
      <c r="E33" s="32"/>
    </row>
    <row r="34" spans="1:5" x14ac:dyDescent="0.25">
      <c r="A34" s="32"/>
      <c r="B34" s="32"/>
      <c r="C34" s="32"/>
      <c r="D34" s="32"/>
      <c r="E34" s="32"/>
    </row>
    <row r="35" spans="1:5" x14ac:dyDescent="0.25">
      <c r="A35" s="82" t="s">
        <v>5</v>
      </c>
      <c r="B35" s="82"/>
      <c r="C35" s="82"/>
      <c r="D35" s="82"/>
      <c r="E35" s="82"/>
    </row>
    <row r="36" spans="1:5" x14ac:dyDescent="0.25">
      <c r="A36" s="78" t="s">
        <v>18</v>
      </c>
      <c r="B36" s="78"/>
      <c r="C36" s="78"/>
      <c r="D36" s="78"/>
      <c r="E36" s="78"/>
    </row>
    <row r="37" spans="1:5" ht="15" customHeight="1" x14ac:dyDescent="0.25">
      <c r="A37" s="85" t="s">
        <v>44</v>
      </c>
      <c r="B37" s="85"/>
      <c r="C37" s="85"/>
      <c r="D37" s="85"/>
      <c r="E37" s="5"/>
    </row>
    <row r="38" spans="1:5" ht="11.25" customHeight="1" x14ac:dyDescent="0.25">
      <c r="B38" s="86" t="s">
        <v>19</v>
      </c>
      <c r="C38" s="86"/>
      <c r="D38" s="86"/>
      <c r="E38" s="6" t="s">
        <v>6</v>
      </c>
    </row>
    <row r="39" spans="1:5" x14ac:dyDescent="0.25">
      <c r="A39" s="34"/>
      <c r="B39" s="34"/>
      <c r="C39" s="34"/>
      <c r="D39" s="34"/>
      <c r="E39" s="34"/>
    </row>
    <row r="40" spans="1:5" x14ac:dyDescent="0.25">
      <c r="A40" s="85" t="s">
        <v>29</v>
      </c>
      <c r="B40" s="85"/>
      <c r="C40" s="85"/>
      <c r="D40" s="85"/>
      <c r="E40" s="5"/>
    </row>
    <row r="41" spans="1:5" x14ac:dyDescent="0.25">
      <c r="B41" s="86" t="s">
        <v>19</v>
      </c>
      <c r="C41" s="86"/>
      <c r="D41" s="86"/>
      <c r="E41" s="6" t="s">
        <v>6</v>
      </c>
    </row>
    <row r="44" spans="1:5" x14ac:dyDescent="0.25">
      <c r="A44" s="31" t="s">
        <v>36</v>
      </c>
    </row>
    <row r="45" spans="1:5" x14ac:dyDescent="0.25">
      <c r="A45" s="14" t="s">
        <v>34</v>
      </c>
    </row>
    <row r="46" spans="1:5" x14ac:dyDescent="0.25">
      <c r="A46" s="2" t="s">
        <v>39</v>
      </c>
      <c r="B46" s="28">
        <v>-14438.82</v>
      </c>
    </row>
    <row r="47" spans="1:5" ht="15.75" x14ac:dyDescent="0.25">
      <c r="A47" s="2" t="s">
        <v>45</v>
      </c>
      <c r="B47" s="29"/>
    </row>
    <row r="48" spans="1:5" x14ac:dyDescent="0.25">
      <c r="A48" s="2" t="s">
        <v>46</v>
      </c>
      <c r="B48" s="30">
        <v>31020.57</v>
      </c>
    </row>
    <row r="49" spans="1:2" ht="30" x14ac:dyDescent="0.25">
      <c r="A49" s="33" t="s">
        <v>37</v>
      </c>
      <c r="B49" s="30">
        <f>E26</f>
        <v>17482.072</v>
      </c>
    </row>
    <row r="50" spans="1:2" x14ac:dyDescent="0.25">
      <c r="A50" s="16" t="s">
        <v>38</v>
      </c>
      <c r="B50" s="28">
        <f>B46+B48-B49</f>
        <v>-900.32200000000012</v>
      </c>
    </row>
    <row r="52" spans="1:2" x14ac:dyDescent="0.25">
      <c r="B52" s="2">
        <v>-14438.82</v>
      </c>
    </row>
  </sheetData>
  <mergeCells count="29">
    <mergeCell ref="A36:E36"/>
    <mergeCell ref="A37:D37"/>
    <mergeCell ref="B38:D38"/>
    <mergeCell ref="A40:D40"/>
    <mergeCell ref="B41:D41"/>
    <mergeCell ref="A35:E35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6" zoomScaleSheetLayoutView="100" workbookViewId="0">
      <selection activeCell="C53" sqref="C53"/>
    </sheetView>
  </sheetViews>
  <sheetFormatPr defaultColWidth="9.140625" defaultRowHeight="15" x14ac:dyDescent="0.25"/>
  <cols>
    <col min="1" max="1" width="33.28515625" style="2" customWidth="1"/>
    <col min="2" max="2" width="19.425781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140625" style="2" bestFit="1" customWidth="1"/>
    <col min="9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1.5" customHeight="1" x14ac:dyDescent="0.25">
      <c r="A2" s="75" t="s">
        <v>12</v>
      </c>
      <c r="B2" s="76"/>
      <c r="C2" s="76"/>
      <c r="D2" s="76"/>
      <c r="E2" s="76"/>
    </row>
    <row r="3" spans="1:5" ht="15" customHeight="1" x14ac:dyDescent="0.25">
      <c r="A3" s="77" t="s">
        <v>50</v>
      </c>
      <c r="B3" s="77"/>
      <c r="C3" s="77"/>
      <c r="D3" s="77"/>
      <c r="E3" s="77"/>
    </row>
    <row r="4" spans="1:5" s="1" customFormat="1" ht="15.75" x14ac:dyDescent="0.25">
      <c r="A4" s="20" t="s">
        <v>13</v>
      </c>
      <c r="B4" s="21"/>
      <c r="C4" s="21"/>
      <c r="D4" s="22"/>
      <c r="E4" s="27" t="s">
        <v>51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79" t="s">
        <v>23</v>
      </c>
      <c r="B7" s="79"/>
      <c r="C7" s="79"/>
      <c r="D7" s="79"/>
      <c r="E7" s="79"/>
    </row>
    <row r="8" spans="1:5" x14ac:dyDescent="0.25">
      <c r="A8" s="72" t="s">
        <v>1</v>
      </c>
      <c r="B8" s="72"/>
      <c r="C8" s="72"/>
      <c r="D8" s="72"/>
      <c r="E8" s="72"/>
    </row>
    <row r="9" spans="1:5" x14ac:dyDescent="0.25">
      <c r="A9" s="78" t="s">
        <v>24</v>
      </c>
      <c r="B9" s="78"/>
      <c r="C9" s="78"/>
      <c r="D9" s="78"/>
      <c r="E9" s="78"/>
    </row>
    <row r="10" spans="1:5" ht="29.25" customHeight="1" x14ac:dyDescent="0.25">
      <c r="A10" s="80" t="s">
        <v>14</v>
      </c>
      <c r="B10" s="81"/>
      <c r="C10" s="81"/>
      <c r="D10" s="81"/>
      <c r="E10" s="81"/>
    </row>
    <row r="11" spans="1:5" ht="28.5" customHeight="1" x14ac:dyDescent="0.25">
      <c r="A11" s="78" t="s">
        <v>26</v>
      </c>
      <c r="B11" s="78"/>
      <c r="C11" s="78"/>
      <c r="D11" s="78"/>
      <c r="E11" s="78"/>
    </row>
    <row r="12" spans="1:5" x14ac:dyDescent="0.25">
      <c r="A12" s="72" t="s">
        <v>15</v>
      </c>
      <c r="B12" s="73"/>
      <c r="C12" s="73"/>
      <c r="D12" s="73"/>
      <c r="E12" s="73"/>
    </row>
    <row r="13" spans="1:5" x14ac:dyDescent="0.25">
      <c r="A13" s="78" t="s">
        <v>22</v>
      </c>
      <c r="B13" s="78"/>
      <c r="C13" s="78"/>
      <c r="D13" s="78"/>
      <c r="E13" s="78"/>
    </row>
    <row r="14" spans="1:5" x14ac:dyDescent="0.25">
      <c r="A14" s="72" t="s">
        <v>2</v>
      </c>
      <c r="B14" s="73"/>
      <c r="C14" s="73"/>
      <c r="D14" s="73"/>
      <c r="E14" s="73"/>
    </row>
    <row r="15" spans="1:5" x14ac:dyDescent="0.25">
      <c r="A15" s="78" t="s">
        <v>43</v>
      </c>
      <c r="B15" s="78"/>
      <c r="C15" s="78"/>
      <c r="D15" s="78"/>
      <c r="E15" s="78"/>
    </row>
    <row r="16" spans="1:5" x14ac:dyDescent="0.25">
      <c r="A16" s="72" t="s">
        <v>16</v>
      </c>
      <c r="B16" s="73"/>
      <c r="C16" s="73"/>
      <c r="D16" s="73"/>
      <c r="E16" s="73"/>
    </row>
    <row r="17" spans="1:8" ht="30.75" customHeight="1" x14ac:dyDescent="0.25">
      <c r="A17" s="78" t="s">
        <v>17</v>
      </c>
      <c r="B17" s="78"/>
      <c r="C17" s="78"/>
      <c r="D17" s="78"/>
      <c r="E17" s="78"/>
    </row>
    <row r="18" spans="1:8" ht="60.75" customHeight="1" x14ac:dyDescent="0.25">
      <c r="A18" s="78" t="s">
        <v>27</v>
      </c>
      <c r="B18" s="78"/>
      <c r="C18" s="78"/>
      <c r="D18" s="78"/>
      <c r="E18" s="78"/>
    </row>
    <row r="19" spans="1:8" ht="30.75" customHeight="1" x14ac:dyDescent="0.25">
      <c r="A19" s="83" t="s">
        <v>25</v>
      </c>
      <c r="B19" s="83"/>
      <c r="C19" s="83"/>
      <c r="D19" s="83"/>
      <c r="E19" s="83"/>
    </row>
    <row r="20" spans="1:8" x14ac:dyDescent="0.25">
      <c r="A20" s="83"/>
      <c r="B20" s="83"/>
      <c r="C20" s="83"/>
      <c r="D20" s="83"/>
      <c r="E20" s="83"/>
      <c r="F20" s="2">
        <v>410.3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42</v>
      </c>
      <c r="B22" s="9" t="s">
        <v>40</v>
      </c>
      <c r="C22" s="3" t="s">
        <v>4</v>
      </c>
      <c r="D22" s="3">
        <v>9.4</v>
      </c>
      <c r="E22" s="8">
        <f>D22*F20*G20</f>
        <v>11570.460000000001</v>
      </c>
    </row>
    <row r="23" spans="1:8" x14ac:dyDescent="0.25">
      <c r="A23" s="7" t="s">
        <v>41</v>
      </c>
      <c r="B23" s="9" t="s">
        <v>28</v>
      </c>
      <c r="C23" s="3" t="s">
        <v>4</v>
      </c>
      <c r="D23" s="3">
        <v>4.68</v>
      </c>
      <c r="E23" s="8">
        <f>D23*F20*3</f>
        <v>5760.6120000000001</v>
      </c>
    </row>
    <row r="24" spans="1:8" ht="15.75" x14ac:dyDescent="0.25">
      <c r="A24" s="7" t="s">
        <v>30</v>
      </c>
      <c r="B24" s="9" t="s">
        <v>52</v>
      </c>
      <c r="C24" s="3" t="s">
        <v>31</v>
      </c>
      <c r="D24" s="19"/>
      <c r="E24" s="8"/>
    </row>
    <row r="25" spans="1:8" s="17" customFormat="1" x14ac:dyDescent="0.25">
      <c r="A25" s="23"/>
      <c r="B25" s="24"/>
      <c r="C25" s="25"/>
      <c r="D25" s="25"/>
      <c r="E25" s="26"/>
    </row>
    <row r="26" spans="1:8" s="14" customFormat="1" ht="14.25" x14ac:dyDescent="0.2">
      <c r="A26" s="10" t="s">
        <v>32</v>
      </c>
      <c r="B26" s="11"/>
      <c r="C26" s="12"/>
      <c r="D26" s="12"/>
      <c r="E26" s="13">
        <f>SUM(E22:E25)</f>
        <v>17331.072</v>
      </c>
    </row>
    <row r="28" spans="1:8" s="17" customFormat="1" ht="29.45" customHeight="1" x14ac:dyDescent="0.25">
      <c r="A28" s="84" t="s">
        <v>56</v>
      </c>
      <c r="B28" s="84"/>
      <c r="C28" s="84"/>
      <c r="D28" s="84"/>
      <c r="E28" s="84"/>
    </row>
    <row r="29" spans="1:8" ht="30" customHeight="1" x14ac:dyDescent="0.25">
      <c r="A29" s="78" t="s">
        <v>21</v>
      </c>
      <c r="B29" s="78"/>
      <c r="C29" s="78"/>
      <c r="D29" s="78"/>
      <c r="E29" s="78"/>
    </row>
    <row r="30" spans="1:8" x14ac:dyDescent="0.25">
      <c r="A30" s="78" t="s">
        <v>20</v>
      </c>
      <c r="B30" s="78"/>
      <c r="C30" s="78"/>
      <c r="D30" s="78"/>
      <c r="E30" s="78"/>
      <c r="H30" s="15"/>
    </row>
    <row r="31" spans="1:8" ht="31.5" customHeight="1" x14ac:dyDescent="0.25">
      <c r="A31" s="78" t="s">
        <v>33</v>
      </c>
      <c r="B31" s="78"/>
      <c r="C31" s="78"/>
      <c r="D31" s="78"/>
      <c r="E31" s="78"/>
    </row>
    <row r="32" spans="1:8" x14ac:dyDescent="0.25">
      <c r="A32" s="78" t="s">
        <v>18</v>
      </c>
      <c r="B32" s="78"/>
      <c r="C32" s="78"/>
      <c r="D32" s="78"/>
      <c r="E32" s="78"/>
    </row>
    <row r="33" spans="1:5" x14ac:dyDescent="0.25">
      <c r="A33" s="38"/>
      <c r="B33" s="38"/>
      <c r="C33" s="38"/>
      <c r="D33" s="38"/>
      <c r="E33" s="38"/>
    </row>
    <row r="34" spans="1:5" x14ac:dyDescent="0.25">
      <c r="A34" s="38"/>
      <c r="B34" s="38"/>
      <c r="C34" s="38"/>
      <c r="D34" s="38"/>
      <c r="E34" s="38"/>
    </row>
    <row r="35" spans="1:5" x14ac:dyDescent="0.25">
      <c r="A35" s="82" t="s">
        <v>5</v>
      </c>
      <c r="B35" s="82"/>
      <c r="C35" s="82"/>
      <c r="D35" s="82"/>
      <c r="E35" s="82"/>
    </row>
    <row r="36" spans="1:5" x14ac:dyDescent="0.25">
      <c r="A36" s="78" t="s">
        <v>18</v>
      </c>
      <c r="B36" s="78"/>
      <c r="C36" s="78"/>
      <c r="D36" s="78"/>
      <c r="E36" s="78"/>
    </row>
    <row r="37" spans="1:5" ht="15" customHeight="1" x14ac:dyDescent="0.25">
      <c r="A37" s="85" t="s">
        <v>44</v>
      </c>
      <c r="B37" s="85"/>
      <c r="C37" s="85"/>
      <c r="D37" s="85"/>
      <c r="E37" s="5"/>
    </row>
    <row r="38" spans="1:5" ht="11.25" customHeight="1" x14ac:dyDescent="0.25">
      <c r="B38" s="86" t="s">
        <v>19</v>
      </c>
      <c r="C38" s="86"/>
      <c r="D38" s="86"/>
      <c r="E38" s="6" t="s">
        <v>6</v>
      </c>
    </row>
    <row r="39" spans="1:5" x14ac:dyDescent="0.25">
      <c r="A39" s="36"/>
      <c r="B39" s="36"/>
      <c r="C39" s="36"/>
      <c r="D39" s="36"/>
      <c r="E39" s="36"/>
    </row>
    <row r="40" spans="1:5" x14ac:dyDescent="0.25">
      <c r="A40" s="85" t="s">
        <v>29</v>
      </c>
      <c r="B40" s="85"/>
      <c r="C40" s="85"/>
      <c r="D40" s="85"/>
      <c r="E40" s="5"/>
    </row>
    <row r="41" spans="1:5" x14ac:dyDescent="0.25">
      <c r="B41" s="86" t="s">
        <v>19</v>
      </c>
      <c r="C41" s="86"/>
      <c r="D41" s="86"/>
      <c r="E41" s="6" t="s">
        <v>6</v>
      </c>
    </row>
    <row r="44" spans="1:5" x14ac:dyDescent="0.25">
      <c r="A44" s="31" t="s">
        <v>36</v>
      </c>
    </row>
    <row r="45" spans="1:5" x14ac:dyDescent="0.25">
      <c r="A45" s="14" t="s">
        <v>34</v>
      </c>
    </row>
    <row r="46" spans="1:5" x14ac:dyDescent="0.25">
      <c r="A46" s="2" t="s">
        <v>39</v>
      </c>
      <c r="B46" s="28">
        <f>'1кв'!B50</f>
        <v>-900.32200000000012</v>
      </c>
    </row>
    <row r="47" spans="1:5" ht="15.75" x14ac:dyDescent="0.25">
      <c r="A47" s="2" t="s">
        <v>45</v>
      </c>
      <c r="B47" s="29"/>
    </row>
    <row r="48" spans="1:5" x14ac:dyDescent="0.25">
      <c r="A48" s="2" t="s">
        <v>46</v>
      </c>
      <c r="B48" s="30">
        <v>23610.68</v>
      </c>
    </row>
    <row r="49" spans="1:2" ht="30" x14ac:dyDescent="0.25">
      <c r="A49" s="39" t="s">
        <v>37</v>
      </c>
      <c r="B49" s="30">
        <f>E26</f>
        <v>17331.072</v>
      </c>
    </row>
    <row r="50" spans="1:2" x14ac:dyDescent="0.25">
      <c r="A50" s="16" t="s">
        <v>38</v>
      </c>
      <c r="B50" s="28">
        <f>B46+B48-B49</f>
        <v>5379.2860000000001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view="pageBreakPreview" topLeftCell="A16" zoomScaleSheetLayoutView="100" workbookViewId="0">
      <selection activeCell="A25" sqref="A25"/>
    </sheetView>
  </sheetViews>
  <sheetFormatPr defaultColWidth="9.140625" defaultRowHeight="15" x14ac:dyDescent="0.25"/>
  <cols>
    <col min="1" max="1" width="33.28515625" style="2" customWidth="1"/>
    <col min="2" max="2" width="19.425781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140625" style="2" bestFit="1" customWidth="1"/>
    <col min="9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1.5" customHeight="1" x14ac:dyDescent="0.25">
      <c r="A2" s="75" t="s">
        <v>12</v>
      </c>
      <c r="B2" s="76"/>
      <c r="C2" s="76"/>
      <c r="D2" s="76"/>
      <c r="E2" s="76"/>
    </row>
    <row r="3" spans="1:5" ht="15" customHeight="1" x14ac:dyDescent="0.25">
      <c r="A3" s="77" t="s">
        <v>53</v>
      </c>
      <c r="B3" s="77"/>
      <c r="C3" s="77"/>
      <c r="D3" s="77"/>
      <c r="E3" s="77"/>
    </row>
    <row r="4" spans="1:5" s="1" customFormat="1" ht="15.75" x14ac:dyDescent="0.25">
      <c r="A4" s="20" t="s">
        <v>13</v>
      </c>
      <c r="B4" s="21"/>
      <c r="C4" s="21"/>
      <c r="D4" s="22"/>
      <c r="E4" s="27" t="s">
        <v>54</v>
      </c>
    </row>
    <row r="5" spans="1:5" x14ac:dyDescent="0.25">
      <c r="A5" s="37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79" t="s">
        <v>23</v>
      </c>
      <c r="B7" s="79"/>
      <c r="C7" s="79"/>
      <c r="D7" s="79"/>
      <c r="E7" s="79"/>
    </row>
    <row r="8" spans="1:5" x14ac:dyDescent="0.25">
      <c r="A8" s="72" t="s">
        <v>1</v>
      </c>
      <c r="B8" s="72"/>
      <c r="C8" s="72"/>
      <c r="D8" s="72"/>
      <c r="E8" s="72"/>
    </row>
    <row r="9" spans="1:5" x14ac:dyDescent="0.25">
      <c r="A9" s="78" t="s">
        <v>24</v>
      </c>
      <c r="B9" s="78"/>
      <c r="C9" s="78"/>
      <c r="D9" s="78"/>
      <c r="E9" s="78"/>
    </row>
    <row r="10" spans="1:5" ht="29.25" customHeight="1" x14ac:dyDescent="0.25">
      <c r="A10" s="80" t="s">
        <v>14</v>
      </c>
      <c r="B10" s="81"/>
      <c r="C10" s="81"/>
      <c r="D10" s="81"/>
      <c r="E10" s="81"/>
    </row>
    <row r="11" spans="1:5" ht="28.5" customHeight="1" x14ac:dyDescent="0.25">
      <c r="A11" s="78" t="s">
        <v>26</v>
      </c>
      <c r="B11" s="78"/>
      <c r="C11" s="78"/>
      <c r="D11" s="78"/>
      <c r="E11" s="78"/>
    </row>
    <row r="12" spans="1:5" x14ac:dyDescent="0.25">
      <c r="A12" s="72" t="s">
        <v>15</v>
      </c>
      <c r="B12" s="73"/>
      <c r="C12" s="73"/>
      <c r="D12" s="73"/>
      <c r="E12" s="73"/>
    </row>
    <row r="13" spans="1:5" x14ac:dyDescent="0.25">
      <c r="A13" s="78" t="s">
        <v>22</v>
      </c>
      <c r="B13" s="78"/>
      <c r="C13" s="78"/>
      <c r="D13" s="78"/>
      <c r="E13" s="78"/>
    </row>
    <row r="14" spans="1:5" x14ac:dyDescent="0.25">
      <c r="A14" s="72" t="s">
        <v>2</v>
      </c>
      <c r="B14" s="73"/>
      <c r="C14" s="73"/>
      <c r="D14" s="73"/>
      <c r="E14" s="73"/>
    </row>
    <row r="15" spans="1:5" x14ac:dyDescent="0.25">
      <c r="A15" s="78" t="s">
        <v>43</v>
      </c>
      <c r="B15" s="78"/>
      <c r="C15" s="78"/>
      <c r="D15" s="78"/>
      <c r="E15" s="78"/>
    </row>
    <row r="16" spans="1:5" x14ac:dyDescent="0.25">
      <c r="A16" s="72" t="s">
        <v>16</v>
      </c>
      <c r="B16" s="73"/>
      <c r="C16" s="73"/>
      <c r="D16" s="73"/>
      <c r="E16" s="73"/>
    </row>
    <row r="17" spans="1:8" ht="30.75" customHeight="1" x14ac:dyDescent="0.25">
      <c r="A17" s="78" t="s">
        <v>17</v>
      </c>
      <c r="B17" s="78"/>
      <c r="C17" s="78"/>
      <c r="D17" s="78"/>
      <c r="E17" s="78"/>
    </row>
    <row r="18" spans="1:8" ht="60.75" customHeight="1" x14ac:dyDescent="0.25">
      <c r="A18" s="78" t="s">
        <v>27</v>
      </c>
      <c r="B18" s="78"/>
      <c r="C18" s="78"/>
      <c r="D18" s="78"/>
      <c r="E18" s="78"/>
    </row>
    <row r="19" spans="1:8" ht="30.75" customHeight="1" x14ac:dyDescent="0.25">
      <c r="A19" s="83" t="s">
        <v>25</v>
      </c>
      <c r="B19" s="83"/>
      <c r="C19" s="83"/>
      <c r="D19" s="83"/>
      <c r="E19" s="83"/>
    </row>
    <row r="20" spans="1:8" x14ac:dyDescent="0.25">
      <c r="A20" s="83"/>
      <c r="B20" s="83"/>
      <c r="C20" s="83"/>
      <c r="D20" s="83"/>
      <c r="E20" s="83"/>
      <c r="F20" s="2">
        <v>410.3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42</v>
      </c>
      <c r="B22" s="9" t="s">
        <v>40</v>
      </c>
      <c r="C22" s="3" t="s">
        <v>4</v>
      </c>
      <c r="D22" s="3">
        <v>10.3</v>
      </c>
      <c r="E22" s="8">
        <f>D22*F20*G20</f>
        <v>12678.27</v>
      </c>
    </row>
    <row r="23" spans="1:8" x14ac:dyDescent="0.25">
      <c r="A23" s="7" t="s">
        <v>41</v>
      </c>
      <c r="B23" s="9" t="s">
        <v>28</v>
      </c>
      <c r="C23" s="3" t="s">
        <v>4</v>
      </c>
      <c r="D23" s="3">
        <v>5.12</v>
      </c>
      <c r="E23" s="8">
        <f>D23*F20*3</f>
        <v>6302.2079999999996</v>
      </c>
    </row>
    <row r="24" spans="1:8" ht="15.75" x14ac:dyDescent="0.25">
      <c r="A24" s="7" t="s">
        <v>30</v>
      </c>
      <c r="B24" s="9" t="s">
        <v>55</v>
      </c>
      <c r="C24" s="3" t="s">
        <v>31</v>
      </c>
      <c r="D24" s="19"/>
      <c r="E24" s="8">
        <v>0</v>
      </c>
    </row>
    <row r="25" spans="1:8" s="17" customFormat="1" ht="30" x14ac:dyDescent="0.25">
      <c r="A25" s="43" t="s">
        <v>57</v>
      </c>
      <c r="B25" s="24" t="s">
        <v>58</v>
      </c>
      <c r="C25" s="25" t="s">
        <v>31</v>
      </c>
      <c r="D25" s="25"/>
      <c r="E25" s="26">
        <v>33088.6</v>
      </c>
    </row>
    <row r="26" spans="1:8" s="14" customFormat="1" ht="14.25" x14ac:dyDescent="0.2">
      <c r="A26" s="10" t="s">
        <v>32</v>
      </c>
      <c r="B26" s="11"/>
      <c r="C26" s="12"/>
      <c r="D26" s="12"/>
      <c r="E26" s="13">
        <f>SUM(E22:E25)</f>
        <v>52069.077999999994</v>
      </c>
    </row>
    <row r="28" spans="1:8" s="17" customFormat="1" ht="29.45" customHeight="1" x14ac:dyDescent="0.25">
      <c r="A28" s="84" t="s">
        <v>59</v>
      </c>
      <c r="B28" s="84"/>
      <c r="C28" s="84"/>
      <c r="D28" s="84"/>
      <c r="E28" s="84"/>
    </row>
    <row r="29" spans="1:8" ht="30" customHeight="1" x14ac:dyDescent="0.25">
      <c r="A29" s="78" t="s">
        <v>21</v>
      </c>
      <c r="B29" s="78"/>
      <c r="C29" s="78"/>
      <c r="D29" s="78"/>
      <c r="E29" s="78"/>
    </row>
    <row r="30" spans="1:8" x14ac:dyDescent="0.25">
      <c r="A30" s="78" t="s">
        <v>20</v>
      </c>
      <c r="B30" s="78"/>
      <c r="C30" s="78"/>
      <c r="D30" s="78"/>
      <c r="E30" s="78"/>
      <c r="H30" s="15"/>
    </row>
    <row r="31" spans="1:8" ht="31.5" customHeight="1" x14ac:dyDescent="0.25">
      <c r="A31" s="78" t="s">
        <v>33</v>
      </c>
      <c r="B31" s="78"/>
      <c r="C31" s="78"/>
      <c r="D31" s="78"/>
      <c r="E31" s="78"/>
    </row>
    <row r="32" spans="1:8" x14ac:dyDescent="0.25">
      <c r="A32" s="78" t="s">
        <v>18</v>
      </c>
      <c r="B32" s="78"/>
      <c r="C32" s="78"/>
      <c r="D32" s="78"/>
      <c r="E32" s="78"/>
    </row>
    <row r="33" spans="1:5" x14ac:dyDescent="0.25">
      <c r="A33" s="38"/>
      <c r="B33" s="38"/>
      <c r="C33" s="38"/>
      <c r="D33" s="38"/>
      <c r="E33" s="38"/>
    </row>
    <row r="34" spans="1:5" x14ac:dyDescent="0.25">
      <c r="A34" s="38"/>
      <c r="B34" s="38"/>
      <c r="C34" s="38"/>
      <c r="D34" s="38"/>
      <c r="E34" s="38"/>
    </row>
    <row r="35" spans="1:5" x14ac:dyDescent="0.25">
      <c r="A35" s="82" t="s">
        <v>5</v>
      </c>
      <c r="B35" s="82"/>
      <c r="C35" s="82"/>
      <c r="D35" s="82"/>
      <c r="E35" s="82"/>
    </row>
    <row r="36" spans="1:5" x14ac:dyDescent="0.25">
      <c r="A36" s="78" t="s">
        <v>18</v>
      </c>
      <c r="B36" s="78"/>
      <c r="C36" s="78"/>
      <c r="D36" s="78"/>
      <c r="E36" s="78"/>
    </row>
    <row r="37" spans="1:5" ht="15" customHeight="1" x14ac:dyDescent="0.25">
      <c r="A37" s="85" t="s">
        <v>44</v>
      </c>
      <c r="B37" s="85"/>
      <c r="C37" s="85"/>
      <c r="D37" s="85"/>
      <c r="E37" s="5"/>
    </row>
    <row r="38" spans="1:5" ht="11.25" customHeight="1" x14ac:dyDescent="0.25">
      <c r="B38" s="86" t="s">
        <v>19</v>
      </c>
      <c r="C38" s="86"/>
      <c r="D38" s="86"/>
      <c r="E38" s="6" t="s">
        <v>6</v>
      </c>
    </row>
    <row r="39" spans="1:5" x14ac:dyDescent="0.25">
      <c r="A39" s="36"/>
      <c r="B39" s="36"/>
      <c r="C39" s="36"/>
      <c r="D39" s="36"/>
      <c r="E39" s="36"/>
    </row>
    <row r="40" spans="1:5" x14ac:dyDescent="0.25">
      <c r="A40" s="85" t="s">
        <v>29</v>
      </c>
      <c r="B40" s="85"/>
      <c r="C40" s="85"/>
      <c r="D40" s="85"/>
      <c r="E40" s="5"/>
    </row>
    <row r="41" spans="1:5" x14ac:dyDescent="0.25">
      <c r="B41" s="86" t="s">
        <v>19</v>
      </c>
      <c r="C41" s="86"/>
      <c r="D41" s="86"/>
      <c r="E41" s="6" t="s">
        <v>6</v>
      </c>
    </row>
    <row r="44" spans="1:5" x14ac:dyDescent="0.25">
      <c r="A44" s="31" t="s">
        <v>36</v>
      </c>
    </row>
    <row r="45" spans="1:5" x14ac:dyDescent="0.25">
      <c r="A45" s="14" t="s">
        <v>34</v>
      </c>
    </row>
    <row r="46" spans="1:5" x14ac:dyDescent="0.25">
      <c r="A46" s="2" t="s">
        <v>39</v>
      </c>
      <c r="B46" s="28">
        <f>'2кв'!B50</f>
        <v>5379.2860000000001</v>
      </c>
    </row>
    <row r="47" spans="1:5" ht="15.75" x14ac:dyDescent="0.25">
      <c r="A47" s="2" t="s">
        <v>60</v>
      </c>
      <c r="B47" s="29"/>
    </row>
    <row r="48" spans="1:5" x14ac:dyDescent="0.25">
      <c r="A48" s="2" t="s">
        <v>46</v>
      </c>
      <c r="B48" s="30">
        <v>27807.9</v>
      </c>
    </row>
    <row r="49" spans="1:2" ht="30" x14ac:dyDescent="0.25">
      <c r="A49" s="39" t="s">
        <v>37</v>
      </c>
      <c r="B49" s="30">
        <f>E26</f>
        <v>52069.077999999994</v>
      </c>
    </row>
    <row r="50" spans="1:2" x14ac:dyDescent="0.25">
      <c r="A50" s="16" t="s">
        <v>38</v>
      </c>
      <c r="B50" s="28">
        <f>B46+B48-B49</f>
        <v>-18881.891999999993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36:E36"/>
    <mergeCell ref="A37:D37"/>
    <mergeCell ref="B38:D38"/>
    <mergeCell ref="A40:D40"/>
    <mergeCell ref="B41:D41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view="pageBreakPreview" zoomScaleSheetLayoutView="100" workbookViewId="0">
      <selection activeCell="A33" sqref="C33:D34"/>
    </sheetView>
  </sheetViews>
  <sheetFormatPr defaultColWidth="9.140625" defaultRowHeight="15" x14ac:dyDescent="0.25"/>
  <cols>
    <col min="1" max="1" width="33.28515625" style="2" customWidth="1"/>
    <col min="2" max="2" width="19.42578125" style="2" customWidth="1"/>
    <col min="3" max="3" width="13" style="2" customWidth="1"/>
    <col min="4" max="4" width="16.140625" style="2" customWidth="1"/>
    <col min="5" max="5" width="14.140625" style="2" customWidth="1"/>
    <col min="6" max="7" width="9.140625" style="2"/>
    <col min="8" max="8" width="12.140625" style="2" bestFit="1" customWidth="1"/>
    <col min="9" max="16384" width="9.140625" style="2"/>
  </cols>
  <sheetData>
    <row r="1" spans="1:5" ht="15.75" x14ac:dyDescent="0.25">
      <c r="A1" s="74" t="s">
        <v>11</v>
      </c>
      <c r="B1" s="74"/>
      <c r="C1" s="74"/>
      <c r="D1" s="74"/>
      <c r="E1" s="74"/>
    </row>
    <row r="2" spans="1:5" ht="31.5" customHeight="1" x14ac:dyDescent="0.25">
      <c r="A2" s="75" t="s">
        <v>12</v>
      </c>
      <c r="B2" s="76"/>
      <c r="C2" s="76"/>
      <c r="D2" s="76"/>
      <c r="E2" s="76"/>
    </row>
    <row r="3" spans="1:5" ht="15" customHeight="1" x14ac:dyDescent="0.25">
      <c r="A3" s="77" t="s">
        <v>61</v>
      </c>
      <c r="B3" s="77"/>
      <c r="C3" s="77"/>
      <c r="D3" s="77"/>
      <c r="E3" s="77"/>
    </row>
    <row r="4" spans="1:5" s="1" customFormat="1" ht="15.75" x14ac:dyDescent="0.25">
      <c r="A4" s="44" t="s">
        <v>13</v>
      </c>
      <c r="B4" s="4"/>
      <c r="C4" s="4"/>
      <c r="D4" s="2"/>
      <c r="E4" s="45">
        <v>46022</v>
      </c>
    </row>
    <row r="5" spans="1:5" x14ac:dyDescent="0.25">
      <c r="A5" s="41"/>
      <c r="B5" s="4"/>
      <c r="C5" s="4"/>
      <c r="D5" s="4"/>
      <c r="E5" s="4"/>
    </row>
    <row r="6" spans="1:5" x14ac:dyDescent="0.25">
      <c r="A6" s="78" t="s">
        <v>0</v>
      </c>
      <c r="B6" s="78"/>
      <c r="C6" s="78"/>
      <c r="D6" s="78"/>
      <c r="E6" s="78"/>
    </row>
    <row r="7" spans="1:5" x14ac:dyDescent="0.25">
      <c r="A7" s="79" t="s">
        <v>23</v>
      </c>
      <c r="B7" s="79"/>
      <c r="C7" s="79"/>
      <c r="D7" s="79"/>
      <c r="E7" s="79"/>
    </row>
    <row r="8" spans="1:5" x14ac:dyDescent="0.25">
      <c r="A8" s="72" t="s">
        <v>1</v>
      </c>
      <c r="B8" s="72"/>
      <c r="C8" s="72"/>
      <c r="D8" s="72"/>
      <c r="E8" s="72"/>
    </row>
    <row r="9" spans="1:5" x14ac:dyDescent="0.25">
      <c r="A9" s="78" t="s">
        <v>24</v>
      </c>
      <c r="B9" s="78"/>
      <c r="C9" s="78"/>
      <c r="D9" s="78"/>
      <c r="E9" s="78"/>
    </row>
    <row r="10" spans="1:5" ht="29.25" customHeight="1" x14ac:dyDescent="0.25">
      <c r="A10" s="80" t="s">
        <v>14</v>
      </c>
      <c r="B10" s="81"/>
      <c r="C10" s="81"/>
      <c r="D10" s="81"/>
      <c r="E10" s="81"/>
    </row>
    <row r="11" spans="1:5" ht="28.5" customHeight="1" x14ac:dyDescent="0.25">
      <c r="A11" s="78" t="s">
        <v>26</v>
      </c>
      <c r="B11" s="78"/>
      <c r="C11" s="78"/>
      <c r="D11" s="78"/>
      <c r="E11" s="78"/>
    </row>
    <row r="12" spans="1:5" x14ac:dyDescent="0.25">
      <c r="A12" s="72" t="s">
        <v>15</v>
      </c>
      <c r="B12" s="73"/>
      <c r="C12" s="73"/>
      <c r="D12" s="73"/>
      <c r="E12" s="73"/>
    </row>
    <row r="13" spans="1:5" x14ac:dyDescent="0.25">
      <c r="A13" s="78" t="s">
        <v>22</v>
      </c>
      <c r="B13" s="78"/>
      <c r="C13" s="78"/>
      <c r="D13" s="78"/>
      <c r="E13" s="78"/>
    </row>
    <row r="14" spans="1:5" x14ac:dyDescent="0.25">
      <c r="A14" s="72" t="s">
        <v>2</v>
      </c>
      <c r="B14" s="73"/>
      <c r="C14" s="73"/>
      <c r="D14" s="73"/>
      <c r="E14" s="73"/>
    </row>
    <row r="15" spans="1:5" x14ac:dyDescent="0.25">
      <c r="A15" s="78" t="s">
        <v>43</v>
      </c>
      <c r="B15" s="78"/>
      <c r="C15" s="78"/>
      <c r="D15" s="78"/>
      <c r="E15" s="78"/>
    </row>
    <row r="16" spans="1:5" x14ac:dyDescent="0.25">
      <c r="A16" s="72" t="s">
        <v>16</v>
      </c>
      <c r="B16" s="73"/>
      <c r="C16" s="73"/>
      <c r="D16" s="73"/>
      <c r="E16" s="73"/>
    </row>
    <row r="17" spans="1:8" ht="30.75" customHeight="1" x14ac:dyDescent="0.25">
      <c r="A17" s="78" t="s">
        <v>17</v>
      </c>
      <c r="B17" s="78"/>
      <c r="C17" s="78"/>
      <c r="D17" s="78"/>
      <c r="E17" s="78"/>
    </row>
    <row r="18" spans="1:8" ht="60.75" customHeight="1" x14ac:dyDescent="0.25">
      <c r="A18" s="78" t="s">
        <v>27</v>
      </c>
      <c r="B18" s="78"/>
      <c r="C18" s="78"/>
      <c r="D18" s="78"/>
      <c r="E18" s="78"/>
    </row>
    <row r="19" spans="1:8" ht="30.75" customHeight="1" x14ac:dyDescent="0.25">
      <c r="A19" s="83" t="s">
        <v>25</v>
      </c>
      <c r="B19" s="83"/>
      <c r="C19" s="83"/>
      <c r="D19" s="83"/>
      <c r="E19" s="83"/>
    </row>
    <row r="20" spans="1:8" x14ac:dyDescent="0.25">
      <c r="A20" s="83"/>
      <c r="B20" s="83"/>
      <c r="C20" s="83"/>
      <c r="D20" s="83"/>
      <c r="E20" s="83"/>
      <c r="F20" s="2">
        <v>410.3</v>
      </c>
      <c r="G20" s="2">
        <v>3</v>
      </c>
    </row>
    <row r="21" spans="1:8" ht="135" x14ac:dyDescent="0.25">
      <c r="A21" s="3" t="s">
        <v>7</v>
      </c>
      <c r="B21" s="3" t="s">
        <v>10</v>
      </c>
      <c r="C21" s="3" t="s">
        <v>3</v>
      </c>
      <c r="D21" s="3" t="s">
        <v>9</v>
      </c>
      <c r="E21" s="3" t="s">
        <v>8</v>
      </c>
    </row>
    <row r="22" spans="1:8" ht="38.25" x14ac:dyDescent="0.25">
      <c r="A22" s="18" t="s">
        <v>42</v>
      </c>
      <c r="B22" s="9" t="s">
        <v>40</v>
      </c>
      <c r="C22" s="3" t="s">
        <v>4</v>
      </c>
      <c r="D22" s="3">
        <v>10.3</v>
      </c>
      <c r="E22" s="8">
        <f>D22*F20*G20</f>
        <v>12678.27</v>
      </c>
    </row>
    <row r="23" spans="1:8" x14ac:dyDescent="0.25">
      <c r="A23" s="7" t="s">
        <v>41</v>
      </c>
      <c r="B23" s="9" t="s">
        <v>28</v>
      </c>
      <c r="C23" s="3" t="s">
        <v>4</v>
      </c>
      <c r="D23" s="3">
        <v>5.12</v>
      </c>
      <c r="E23" s="8">
        <f>D23*F20*3</f>
        <v>6302.2079999999996</v>
      </c>
    </row>
    <row r="24" spans="1:8" ht="15.75" x14ac:dyDescent="0.25">
      <c r="A24" s="7" t="s">
        <v>30</v>
      </c>
      <c r="B24" s="9" t="s">
        <v>62</v>
      </c>
      <c r="C24" s="3" t="s">
        <v>31</v>
      </c>
      <c r="D24" s="19"/>
      <c r="E24" s="8">
        <v>0</v>
      </c>
    </row>
    <row r="25" spans="1:8" s="17" customFormat="1" x14ac:dyDescent="0.25">
      <c r="A25" s="43"/>
      <c r="B25" s="24"/>
      <c r="C25" s="25"/>
      <c r="D25" s="25"/>
      <c r="E25" s="26"/>
    </row>
    <row r="26" spans="1:8" s="14" customFormat="1" ht="14.25" x14ac:dyDescent="0.2">
      <c r="A26" s="10" t="s">
        <v>32</v>
      </c>
      <c r="B26" s="11"/>
      <c r="C26" s="12"/>
      <c r="D26" s="12"/>
      <c r="E26" s="13">
        <f>SUM(E22:E25)</f>
        <v>18980.477999999999</v>
      </c>
    </row>
    <row r="28" spans="1:8" s="17" customFormat="1" ht="29.45" customHeight="1" x14ac:dyDescent="0.25">
      <c r="A28" s="84" t="s">
        <v>80</v>
      </c>
      <c r="B28" s="84"/>
      <c r="C28" s="84"/>
      <c r="D28" s="84"/>
      <c r="E28" s="84"/>
    </row>
    <row r="29" spans="1:8" ht="30" customHeight="1" x14ac:dyDescent="0.25">
      <c r="A29" s="78" t="s">
        <v>21</v>
      </c>
      <c r="B29" s="78"/>
      <c r="C29" s="78"/>
      <c r="D29" s="78"/>
      <c r="E29" s="78"/>
    </row>
    <row r="30" spans="1:8" x14ac:dyDescent="0.25">
      <c r="A30" s="78" t="s">
        <v>20</v>
      </c>
      <c r="B30" s="78"/>
      <c r="C30" s="78"/>
      <c r="D30" s="78"/>
      <c r="E30" s="78"/>
      <c r="H30" s="15"/>
    </row>
    <row r="31" spans="1:8" ht="31.5" customHeight="1" x14ac:dyDescent="0.25">
      <c r="A31" s="78" t="s">
        <v>33</v>
      </c>
      <c r="B31" s="78"/>
      <c r="C31" s="78"/>
      <c r="D31" s="78"/>
      <c r="E31" s="78"/>
    </row>
    <row r="32" spans="1:8" x14ac:dyDescent="0.25">
      <c r="A32" s="78" t="s">
        <v>18</v>
      </c>
      <c r="B32" s="78"/>
      <c r="C32" s="78"/>
      <c r="D32" s="78"/>
      <c r="E32" s="78"/>
    </row>
    <row r="33" spans="1:5" x14ac:dyDescent="0.25">
      <c r="A33" s="82" t="s">
        <v>5</v>
      </c>
      <c r="B33" s="82"/>
      <c r="C33" s="82"/>
      <c r="D33" s="82"/>
      <c r="E33" s="82"/>
    </row>
    <row r="34" spans="1:5" x14ac:dyDescent="0.25">
      <c r="A34" s="78" t="s">
        <v>18</v>
      </c>
      <c r="B34" s="78"/>
      <c r="C34" s="78"/>
      <c r="D34" s="78"/>
      <c r="E34" s="78"/>
    </row>
    <row r="35" spans="1:5" ht="15" customHeight="1" x14ac:dyDescent="0.25">
      <c r="A35" s="85" t="s">
        <v>44</v>
      </c>
      <c r="B35" s="85"/>
      <c r="C35" s="85"/>
      <c r="D35" s="85"/>
      <c r="E35" s="5"/>
    </row>
    <row r="36" spans="1:5" ht="11.25" customHeight="1" x14ac:dyDescent="0.25">
      <c r="B36" s="86" t="s">
        <v>19</v>
      </c>
      <c r="C36" s="86"/>
      <c r="D36" s="86"/>
      <c r="E36" s="6" t="s">
        <v>6</v>
      </c>
    </row>
    <row r="37" spans="1:5" x14ac:dyDescent="0.25">
      <c r="A37" s="40"/>
      <c r="B37" s="40"/>
      <c r="C37" s="40"/>
      <c r="D37" s="40"/>
      <c r="E37" s="40"/>
    </row>
    <row r="38" spans="1:5" x14ac:dyDescent="0.25">
      <c r="A38" s="85" t="s">
        <v>29</v>
      </c>
      <c r="B38" s="85"/>
      <c r="C38" s="85"/>
      <c r="D38" s="85"/>
      <c r="E38" s="5"/>
    </row>
    <row r="39" spans="1:5" x14ac:dyDescent="0.25">
      <c r="B39" s="86" t="s">
        <v>19</v>
      </c>
      <c r="C39" s="86"/>
      <c r="D39" s="86"/>
      <c r="E39" s="6" t="s">
        <v>6</v>
      </c>
    </row>
    <row r="42" spans="1:5" x14ac:dyDescent="0.25">
      <c r="A42" s="31" t="s">
        <v>36</v>
      </c>
    </row>
    <row r="43" spans="1:5" x14ac:dyDescent="0.25">
      <c r="A43" s="14" t="s">
        <v>34</v>
      </c>
    </row>
    <row r="44" spans="1:5" x14ac:dyDescent="0.25">
      <c r="A44" s="2" t="s">
        <v>39</v>
      </c>
      <c r="B44" s="28">
        <f>'3кв'!B50</f>
        <v>-18881.891999999993</v>
      </c>
    </row>
    <row r="45" spans="1:5" ht="15.75" x14ac:dyDescent="0.25">
      <c r="A45" s="2" t="s">
        <v>60</v>
      </c>
      <c r="B45" s="29"/>
    </row>
    <row r="46" spans="1:5" x14ac:dyDescent="0.25">
      <c r="A46" s="2" t="s">
        <v>46</v>
      </c>
      <c r="B46" s="30">
        <v>47588.69</v>
      </c>
    </row>
    <row r="47" spans="1:5" ht="30" x14ac:dyDescent="0.25">
      <c r="A47" s="42" t="s">
        <v>37</v>
      </c>
      <c r="B47" s="30">
        <f>E26</f>
        <v>18980.477999999999</v>
      </c>
    </row>
    <row r="48" spans="1:5" x14ac:dyDescent="0.25">
      <c r="A48" s="16" t="s">
        <v>38</v>
      </c>
      <c r="B48" s="28">
        <f>B44+B46-B47</f>
        <v>9726.3200000000106</v>
      </c>
    </row>
  </sheetData>
  <mergeCells count="29">
    <mergeCell ref="A34:E34"/>
    <mergeCell ref="A35:D35"/>
    <mergeCell ref="B36:D36"/>
    <mergeCell ref="A38:D38"/>
    <mergeCell ref="B39:D39"/>
    <mergeCell ref="A33:E33"/>
    <mergeCell ref="A15:E15"/>
    <mergeCell ref="A16:E16"/>
    <mergeCell ref="A17:E17"/>
    <mergeCell ref="A18:E18"/>
    <mergeCell ref="A19:E19"/>
    <mergeCell ref="A20:E20"/>
    <mergeCell ref="A28:E28"/>
    <mergeCell ref="A29:E29"/>
    <mergeCell ref="A30:E30"/>
    <mergeCell ref="A31:E31"/>
    <mergeCell ref="A32:E32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view="pageBreakPreview" zoomScaleSheetLayoutView="100" workbookViewId="0">
      <selection activeCell="J22" sqref="J22"/>
    </sheetView>
  </sheetViews>
  <sheetFormatPr defaultRowHeight="15.75" x14ac:dyDescent="0.25"/>
  <cols>
    <col min="1" max="1" width="9.7109375" style="1" customWidth="1"/>
    <col min="2" max="2" width="70.85546875" style="1" customWidth="1"/>
    <col min="3" max="3" width="16.5703125" style="1" customWidth="1"/>
    <col min="4" max="4" width="15.7109375" style="1" customWidth="1"/>
    <col min="5" max="5" width="14.7109375" style="1" customWidth="1"/>
    <col min="6" max="6" width="12.42578125" style="1" customWidth="1"/>
    <col min="7" max="7" width="12" style="1" customWidth="1"/>
    <col min="8" max="8" width="13.5703125" style="1" customWidth="1"/>
    <col min="9" max="16384" width="9.140625" style="1"/>
  </cols>
  <sheetData>
    <row r="1" spans="1:7" x14ac:dyDescent="0.25">
      <c r="A1" s="87" t="s">
        <v>63</v>
      </c>
      <c r="B1" s="87"/>
      <c r="C1" s="87"/>
      <c r="D1" s="46"/>
    </row>
    <row r="2" spans="1:7" x14ac:dyDescent="0.25">
      <c r="A2" s="88" t="s">
        <v>64</v>
      </c>
      <c r="B2" s="88"/>
      <c r="C2" s="88"/>
      <c r="D2" s="47"/>
    </row>
    <row r="3" spans="1:7" x14ac:dyDescent="0.25">
      <c r="A3" s="91" t="s">
        <v>87</v>
      </c>
      <c r="B3" s="91"/>
      <c r="C3" s="91"/>
      <c r="D3" s="47"/>
    </row>
    <row r="4" spans="1:7" x14ac:dyDescent="0.25">
      <c r="A4" s="87" t="s">
        <v>65</v>
      </c>
      <c r="B4" s="87"/>
      <c r="C4" s="87"/>
      <c r="D4" s="46"/>
    </row>
    <row r="5" spans="1:7" x14ac:dyDescent="0.25">
      <c r="A5" s="89"/>
      <c r="B5" s="89"/>
      <c r="C5" s="89"/>
    </row>
    <row r="6" spans="1:7" x14ac:dyDescent="0.25">
      <c r="A6" s="47"/>
      <c r="B6" s="48" t="s">
        <v>66</v>
      </c>
      <c r="C6" s="49">
        <f>'1кв'!B46</f>
        <v>-14438.82</v>
      </c>
      <c r="D6" s="50"/>
    </row>
    <row r="7" spans="1:7" x14ac:dyDescent="0.25">
      <c r="A7" s="51" t="s">
        <v>67</v>
      </c>
      <c r="B7" s="48" t="s">
        <v>81</v>
      </c>
      <c r="C7" s="49"/>
      <c r="D7" s="50"/>
    </row>
    <row r="8" spans="1:7" x14ac:dyDescent="0.25">
      <c r="B8" s="52" t="s">
        <v>68</v>
      </c>
      <c r="C8" s="53">
        <f>'1кв'!B48+'2кв'!B48+'3кв'!B48+'4кв'!B46</f>
        <v>130027.84</v>
      </c>
      <c r="D8" s="54"/>
      <c r="E8" s="55"/>
    </row>
    <row r="9" spans="1:7" x14ac:dyDescent="0.25">
      <c r="A9" s="21"/>
      <c r="B9" s="52" t="s">
        <v>69</v>
      </c>
      <c r="C9" s="57">
        <f>SUM(C8:C8)</f>
        <v>130027.84</v>
      </c>
      <c r="D9" s="50"/>
    </row>
    <row r="10" spans="1:7" x14ac:dyDescent="0.25">
      <c r="B10" s="90"/>
      <c r="C10" s="90"/>
      <c r="D10" s="58"/>
    </row>
    <row r="11" spans="1:7" ht="17.25" customHeight="1" x14ac:dyDescent="0.25">
      <c r="A11" s="59" t="s">
        <v>70</v>
      </c>
      <c r="B11" s="18" t="s">
        <v>42</v>
      </c>
      <c r="C11" s="60">
        <f>'1кв'!E22+'2кв'!E22+'3кв'!E22+'4кв'!E22</f>
        <v>48497.460000000006</v>
      </c>
      <c r="D11" s="58"/>
    </row>
    <row r="12" spans="1:7" ht="15" customHeight="1" x14ac:dyDescent="0.25">
      <c r="A12" s="59"/>
      <c r="B12" s="56" t="s">
        <v>71</v>
      </c>
      <c r="C12" s="60">
        <f>'1кв'!E23+'2кв'!E23+'3кв'!E23+'4кв'!E23</f>
        <v>24125.64</v>
      </c>
      <c r="D12" s="58"/>
    </row>
    <row r="13" spans="1:7" x14ac:dyDescent="0.25">
      <c r="B13" s="56" t="s">
        <v>30</v>
      </c>
      <c r="C13" s="60">
        <f>'1кв'!E24+'2кв'!E24+'3кв'!E24+'4кв'!E24</f>
        <v>151</v>
      </c>
      <c r="D13" s="58"/>
      <c r="E13" s="55"/>
    </row>
    <row r="14" spans="1:7" x14ac:dyDescent="0.25">
      <c r="A14" s="59"/>
      <c r="B14" s="61" t="s">
        <v>82</v>
      </c>
      <c r="C14" s="60">
        <v>0</v>
      </c>
      <c r="D14" s="58"/>
    </row>
    <row r="15" spans="1:7" x14ac:dyDescent="0.25">
      <c r="A15" s="59"/>
      <c r="B15" s="61" t="s">
        <v>72</v>
      </c>
      <c r="C15" s="60">
        <f>SUM(C16:C18)</f>
        <v>33088.6</v>
      </c>
      <c r="D15" s="58"/>
    </row>
    <row r="16" spans="1:7" x14ac:dyDescent="0.25">
      <c r="A16" s="59"/>
      <c r="B16" s="61" t="s">
        <v>73</v>
      </c>
      <c r="C16" s="60"/>
      <c r="D16" s="58"/>
      <c r="G16" s="55"/>
    </row>
    <row r="17" spans="1:5" x14ac:dyDescent="0.25">
      <c r="A17" s="59"/>
      <c r="B17" s="43" t="s">
        <v>57</v>
      </c>
      <c r="C17" s="60">
        <f>'3кв'!E25</f>
        <v>33088.6</v>
      </c>
      <c r="D17" s="58"/>
    </row>
    <row r="18" spans="1:5" x14ac:dyDescent="0.25">
      <c r="A18" s="59"/>
      <c r="B18" s="62"/>
      <c r="C18" s="60"/>
      <c r="D18" s="58"/>
    </row>
    <row r="19" spans="1:5" x14ac:dyDescent="0.25">
      <c r="B19" s="63" t="s">
        <v>74</v>
      </c>
      <c r="C19" s="64">
        <f>SUM(C11:C15)</f>
        <v>105862.70000000001</v>
      </c>
      <c r="D19" s="58"/>
      <c r="E19" s="55"/>
    </row>
    <row r="20" spans="1:5" x14ac:dyDescent="0.25">
      <c r="B20" s="63" t="s">
        <v>88</v>
      </c>
      <c r="C20" s="65">
        <f>C6+C9-C19</f>
        <v>9726.3199999999779</v>
      </c>
      <c r="D20" s="58"/>
    </row>
    <row r="21" spans="1:5" x14ac:dyDescent="0.25">
      <c r="B21" s="51"/>
      <c r="C21" s="51"/>
      <c r="D21" s="58"/>
    </row>
    <row r="22" spans="1:5" x14ac:dyDescent="0.25">
      <c r="B22" s="66" t="s">
        <v>75</v>
      </c>
      <c r="C22" s="66"/>
      <c r="D22" s="58"/>
    </row>
    <row r="23" spans="1:5" x14ac:dyDescent="0.25">
      <c r="B23" s="66" t="s">
        <v>76</v>
      </c>
      <c r="C23" s="67">
        <v>42643.08</v>
      </c>
      <c r="D23" s="58"/>
    </row>
    <row r="24" spans="1:5" x14ac:dyDescent="0.25">
      <c r="B24" s="68" t="s">
        <v>83</v>
      </c>
      <c r="C24" s="69">
        <v>11949.07</v>
      </c>
      <c r="D24" s="58"/>
    </row>
    <row r="25" spans="1:5" x14ac:dyDescent="0.25">
      <c r="B25" s="66" t="s">
        <v>77</v>
      </c>
      <c r="C25" s="70">
        <f>C24-C23</f>
        <v>-30694.010000000002</v>
      </c>
      <c r="D25" s="58"/>
    </row>
    <row r="26" spans="1:5" x14ac:dyDescent="0.25">
      <c r="B26" s="51"/>
      <c r="C26" s="51"/>
      <c r="D26" s="58"/>
    </row>
    <row r="27" spans="1:5" x14ac:dyDescent="0.25">
      <c r="A27" s="1" t="s">
        <v>78</v>
      </c>
      <c r="B27" s="51" t="s">
        <v>84</v>
      </c>
      <c r="C27" s="51"/>
      <c r="D27" s="58"/>
    </row>
    <row r="28" spans="1:5" x14ac:dyDescent="0.25">
      <c r="B28" s="51" t="s">
        <v>85</v>
      </c>
      <c r="C28" s="51"/>
      <c r="D28" s="58"/>
    </row>
    <row r="29" spans="1:5" x14ac:dyDescent="0.25">
      <c r="B29" s="51" t="s">
        <v>86</v>
      </c>
      <c r="C29" s="51"/>
      <c r="D29" s="58"/>
    </row>
    <row r="30" spans="1:5" s="2" customFormat="1" x14ac:dyDescent="0.25">
      <c r="A30" s="1"/>
      <c r="B30"/>
      <c r="C30" s="51"/>
      <c r="D30" s="71"/>
    </row>
    <row r="31" spans="1:5" s="2" customFormat="1" x14ac:dyDescent="0.25">
      <c r="A31" s="1"/>
      <c r="B31" s="66" t="s">
        <v>79</v>
      </c>
      <c r="C31" s="51"/>
      <c r="D31" s="71"/>
    </row>
    <row r="32" spans="1:5" x14ac:dyDescent="0.25">
      <c r="B32" s="51"/>
      <c r="C32" s="51"/>
      <c r="D32" s="58"/>
    </row>
    <row r="33" spans="2:4" x14ac:dyDescent="0.25">
      <c r="B33" s="51"/>
      <c r="C33" s="51"/>
      <c r="D33" s="58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5511811023622047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</vt:lpstr>
      <vt:lpstr>2кв</vt:lpstr>
      <vt:lpstr>3кв</vt:lpstr>
      <vt:lpstr>4кв</vt:lpstr>
      <vt:lpstr>отчет</vt:lpstr>
      <vt:lpstr>'1кв'!Область_печати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2026-03-01T08:49:29Z</dcterms:modified>
</cp:coreProperties>
</file>