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'3кв'!$A$1:$E$47</definedName>
    <definedName name="_xlnm.Print_Area" localSheetId="3">'4кв'!$A$1:$E$48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C17" i="33"/>
  <c r="C15" i="33" s="1"/>
  <c r="E26" i="32"/>
  <c r="C13" i="33" l="1"/>
  <c r="C12" i="33"/>
  <c r="C11" i="33"/>
  <c r="C8" i="33"/>
  <c r="C6" i="33"/>
  <c r="C9" i="33" l="1"/>
  <c r="C20" i="33" l="1"/>
  <c r="C21" i="33" s="1"/>
  <c r="B44" i="32" l="1"/>
  <c r="F20" i="32" l="1"/>
  <c r="E23" i="32" s="1"/>
  <c r="E22" i="32" l="1"/>
  <c r="B47" i="32" s="1"/>
  <c r="B48" i="32" s="1"/>
  <c r="F20" i="31"/>
  <c r="E23" i="31" s="1"/>
  <c r="F20" i="30"/>
  <c r="E22" i="30" s="1"/>
  <c r="E22" i="31" l="1"/>
  <c r="E25" i="31" s="1"/>
  <c r="B46" i="31" s="1"/>
  <c r="E23" i="30"/>
  <c r="E26" i="30" s="1"/>
  <c r="B47" i="30" s="1"/>
  <c r="F20" i="29"/>
  <c r="E23" i="29" s="1"/>
  <c r="E22" i="29" l="1"/>
  <c r="E26" i="29" s="1"/>
  <c r="B48" i="29" s="1"/>
  <c r="B49" i="29" l="1"/>
  <c r="B44" i="30" s="1"/>
  <c r="B48" i="30" s="1"/>
  <c r="B43" i="31" s="1"/>
  <c r="B47" i="31" s="1"/>
</calcChain>
</file>

<file path=xl/sharedStrings.xml><?xml version="1.0" encoding="utf-8"?>
<sst xmlns="http://schemas.openxmlformats.org/spreadsheetml/2006/main" count="248" uniqueCount="89">
  <si>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</si>
  <si>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</si>
  <si>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</si>
  <si>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</si>
  <si>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</si>
  <si>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</si>
  <si>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</si>
  <si>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</si>
  <si>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</si>
  <si>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</si>
  <si>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</si>
  <si>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</si>
  <si>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</si>
  <si>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</si>
  <si>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</si>
  <si>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</si>
  <si>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</si>
  <si>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</si>
  <si>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</si>
  <si>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</si>
  <si>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</si>
  <si>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</si>
  <si>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</si>
  <si>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</si>
  <si>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</si>
  <si>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9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</si>
  <si>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№31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</si>
  <si>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</si>
  <si>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</si>
  <si>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</si>
  <si>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</si>
  <si>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</si>
  <si>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</si>
  <si>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</si>
  <si>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</si>
  <si>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Общая площадь квартир - 636,6 м2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</si>
  <si>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</si>
  <si>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</si>
  <si>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</si>
  <si>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</si>
  <si>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1 квартал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</si>
  <si>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№31 от 26.05.2013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</si>
  <si>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</si>
  <si>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</si>
  <si>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r>
      <t>именуемый в дальнейшем "Заказчик", в лице</t>
    </r>
    <r>
      <rPr>
        <u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Полновой Елены Федоровны</t>
    </r>
  </si>
  <si>
    <t>Заказчик - Собственники МКД, в лице председателя совета МКД Полнова Е.Ф.</t>
  </si>
  <si>
    <t>Предъявлено населению 47267,64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</si>
  <si>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</si>
  <si>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</si>
  <si>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сорок три  тысячи  одиннадцать рублей 17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</si>
  <si>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</si>
  <si>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</si>
  <si>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</si>
  <si>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</si>
  <si>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</si>
  <si>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</si>
  <si>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сорок две  тысячи  триста двадцать один рубль 17 копеек.</t>
  </si>
  <si>
    <t xml:space="preserve">           2. Всего за период с "01" 07 2025 г. по "30" 09 2025 г. выполнено работ (оказано услуг) на общую сумму сорок четыре тысячи семьсот восемь рублей 42 копейки</t>
  </si>
  <si>
    <t>Предъявлено населению 52080,24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</si>
  <si>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</si>
  <si>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</si>
  <si>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</si>
  <si>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</si>
  <si>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</si>
  <si>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</si>
  <si>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</si>
  <si>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</si>
  <si>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</si>
  <si>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</si>
  <si>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</si>
  <si>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</si>
  <si>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</si>
  <si>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</si>
  <si>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</si>
  <si>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</si>
  <si>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</si>
  <si>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</si>
  <si>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</si>
  <si>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</si>
  <si>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Непредвиденные работы 00 ч/ч</t>
  </si>
  <si>
    <t>Ремонт подъезда (смета)</t>
  </si>
  <si>
    <t>декабрь</t>
  </si>
  <si>
    <t xml:space="preserve">           2. Всего за период с "01" 10  2025 г. по "31" 12  2025 г. выполнено работ (оказано услуг) на общую сумму девяносто семь тысяч пятьсот семьдесят пять рублей 31 копейка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</si>
  <si>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</si>
  <si>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</si>
  <si>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</si>
  <si>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</si>
  <si>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Начислено всего 198695,76</t>
  </si>
  <si>
    <t xml:space="preserve">Ремонт подъезда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</si>
</sst>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2" fontId="4" fillId="0" borderId="0" xfId="0" applyNumberFormat="1" applyFont="1"/>
    <xf numFmtId="43" fontId="4" fillId="0" borderId="0" xfId="0" applyNumberFormat="1" applyFont="1"/>
    <xf numFmtId="0" fontId="11" fillId="0" borderId="0" xfId="0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5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5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4" fillId="0" borderId="1" xfId="0" applyFont="1" applyBorder="1"/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19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3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47</v>
      </c>
      <c r="B3" s="66"/>
      <c r="C3" s="66"/>
      <c r="D3" s="66"/>
      <c r="E3" s="66"/>
    </row>
    <row r="4" spans="1:5" s="1" customFormat="1" ht="15.75" x14ac:dyDescent="0.25">
      <c r="A4" s="22" t="s">
        <v>13</v>
      </c>
      <c r="B4" s="23"/>
      <c r="C4" s="23"/>
      <c r="D4" s="25"/>
      <c r="E4" s="24" t="s">
        <v>48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5" t="s">
        <v>0</v>
      </c>
      <c r="B6" s="55"/>
      <c r="C6" s="55"/>
      <c r="D6" s="55"/>
      <c r="E6" s="55"/>
    </row>
    <row r="7" spans="1:5" ht="17.25" customHeight="1" x14ac:dyDescent="0.25">
      <c r="A7" s="67" t="s">
        <v>25</v>
      </c>
      <c r="B7" s="67"/>
      <c r="C7" s="67"/>
      <c r="D7" s="67"/>
      <c r="E7" s="67"/>
    </row>
    <row r="8" spans="1:5" x14ac:dyDescent="0.25">
      <c r="A8" s="59" t="s">
        <v>1</v>
      </c>
      <c r="B8" s="59"/>
      <c r="C8" s="59"/>
      <c r="D8" s="59"/>
      <c r="E8" s="59"/>
    </row>
    <row r="9" spans="1:5" x14ac:dyDescent="0.25">
      <c r="A9" s="55" t="s">
        <v>44</v>
      </c>
      <c r="B9" s="55"/>
      <c r="C9" s="55"/>
      <c r="D9" s="55"/>
      <c r="E9" s="55"/>
    </row>
    <row r="10" spans="1:5" ht="24" customHeight="1" x14ac:dyDescent="0.25">
      <c r="A10" s="68" t="s">
        <v>14</v>
      </c>
      <c r="B10" s="69"/>
      <c r="C10" s="69"/>
      <c r="D10" s="69"/>
      <c r="E10" s="69"/>
    </row>
    <row r="11" spans="1:5" ht="30.75" customHeight="1" x14ac:dyDescent="0.25">
      <c r="A11" s="55" t="s">
        <v>41</v>
      </c>
      <c r="B11" s="55"/>
      <c r="C11" s="55"/>
      <c r="D11" s="55"/>
      <c r="E11" s="55"/>
    </row>
    <row r="12" spans="1:5" ht="17.25" customHeight="1" x14ac:dyDescent="0.25">
      <c r="A12" s="59" t="s">
        <v>15</v>
      </c>
      <c r="B12" s="60"/>
      <c r="C12" s="60"/>
      <c r="D12" s="60"/>
      <c r="E12" s="60"/>
    </row>
    <row r="13" spans="1:5" x14ac:dyDescent="0.25">
      <c r="A13" s="55" t="s">
        <v>22</v>
      </c>
      <c r="B13" s="55"/>
      <c r="C13" s="55"/>
      <c r="D13" s="55"/>
      <c r="E13" s="55"/>
    </row>
    <row r="14" spans="1:5" ht="15.75" customHeight="1" x14ac:dyDescent="0.25">
      <c r="A14" s="59" t="s">
        <v>2</v>
      </c>
      <c r="B14" s="60"/>
      <c r="C14" s="60"/>
      <c r="D14" s="60"/>
      <c r="E14" s="60"/>
    </row>
    <row r="15" spans="1:5" ht="19.5" customHeight="1" x14ac:dyDescent="0.25">
      <c r="A15" s="55" t="s">
        <v>42</v>
      </c>
      <c r="B15" s="55"/>
      <c r="C15" s="55"/>
      <c r="D15" s="55"/>
      <c r="E15" s="55"/>
    </row>
    <row r="16" spans="1:5" ht="21" customHeight="1" x14ac:dyDescent="0.25">
      <c r="A16" s="59" t="s">
        <v>16</v>
      </c>
      <c r="B16" s="60"/>
      <c r="C16" s="60"/>
      <c r="D16" s="60"/>
      <c r="E16" s="60"/>
    </row>
    <row r="17" spans="1:10" ht="33" customHeight="1" x14ac:dyDescent="0.25">
      <c r="A17" s="55" t="s">
        <v>17</v>
      </c>
      <c r="B17" s="55"/>
      <c r="C17" s="55"/>
      <c r="D17" s="55"/>
      <c r="E17" s="55"/>
    </row>
    <row r="18" spans="1:10" ht="61.5" customHeight="1" x14ac:dyDescent="0.25">
      <c r="A18" s="55" t="s">
        <v>26</v>
      </c>
      <c r="B18" s="55"/>
      <c r="C18" s="55"/>
      <c r="D18" s="55"/>
      <c r="E18" s="55"/>
    </row>
    <row r="19" spans="1:10" ht="34.5" customHeight="1" x14ac:dyDescent="0.25">
      <c r="A19" s="61" t="s">
        <v>27</v>
      </c>
      <c r="B19" s="61"/>
      <c r="C19" s="61"/>
      <c r="D19" s="61"/>
      <c r="E19" s="61"/>
    </row>
    <row r="20" spans="1:10" ht="21" customHeight="1" x14ac:dyDescent="0.25">
      <c r="A20" s="61"/>
      <c r="B20" s="61"/>
      <c r="C20" s="61"/>
      <c r="D20" s="61"/>
      <c r="E20" s="61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17.48</v>
      </c>
      <c r="E22" s="7">
        <f>D22*F20*G20</f>
        <v>33383.304000000004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8937.8639999999996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40</v>
      </c>
      <c r="C24" s="3" t="s">
        <v>29</v>
      </c>
      <c r="D24" s="3"/>
      <c r="E24" s="7">
        <v>690</v>
      </c>
      <c r="F24" s="16"/>
      <c r="G24" s="16"/>
      <c r="H24" s="16"/>
      <c r="J24" s="17"/>
    </row>
    <row r="25" spans="1:10" x14ac:dyDescent="0.25">
      <c r="A25" s="6"/>
      <c r="B25" s="8"/>
      <c r="C25" s="3"/>
      <c r="D25" s="3"/>
      <c r="E25" s="7"/>
      <c r="F25" s="16"/>
      <c r="G25" s="16"/>
      <c r="H25" s="16"/>
      <c r="J25" s="17"/>
    </row>
    <row r="26" spans="1:10" ht="17.25" customHeight="1" x14ac:dyDescent="0.25">
      <c r="A26" s="9" t="s">
        <v>24</v>
      </c>
      <c r="B26" s="10"/>
      <c r="C26" s="11"/>
      <c r="D26" s="11"/>
      <c r="E26" s="12">
        <f>SUM(E22:E25)</f>
        <v>43011.168000000005</v>
      </c>
    </row>
    <row r="27" spans="1:10" ht="18" customHeight="1" x14ac:dyDescent="0.25"/>
    <row r="28" spans="1:10" ht="30.75" customHeight="1" x14ac:dyDescent="0.25">
      <c r="A28" s="62" t="s">
        <v>49</v>
      </c>
      <c r="B28" s="62"/>
      <c r="C28" s="62"/>
      <c r="D28" s="62"/>
      <c r="E28" s="62"/>
    </row>
    <row r="29" spans="1:10" ht="27.75" customHeight="1" x14ac:dyDescent="0.25">
      <c r="A29" s="55" t="s">
        <v>21</v>
      </c>
      <c r="B29" s="55"/>
      <c r="C29" s="55"/>
      <c r="D29" s="55"/>
      <c r="E29" s="55"/>
    </row>
    <row r="30" spans="1:10" x14ac:dyDescent="0.25">
      <c r="A30" s="55" t="s">
        <v>20</v>
      </c>
      <c r="B30" s="55"/>
      <c r="C30" s="55"/>
      <c r="D30" s="55"/>
      <c r="E30" s="55"/>
    </row>
    <row r="31" spans="1:10" x14ac:dyDescent="0.25">
      <c r="A31" s="55" t="s">
        <v>30</v>
      </c>
      <c r="B31" s="55"/>
      <c r="C31" s="55"/>
      <c r="D31" s="55"/>
      <c r="E31" s="55"/>
    </row>
    <row r="32" spans="1:10" x14ac:dyDescent="0.25">
      <c r="A32" s="55" t="s">
        <v>18</v>
      </c>
      <c r="B32" s="55"/>
      <c r="C32" s="55"/>
      <c r="D32" s="55"/>
      <c r="E32" s="55"/>
    </row>
    <row r="33" spans="1:5" x14ac:dyDescent="0.25">
      <c r="A33" s="58" t="s">
        <v>5</v>
      </c>
      <c r="B33" s="58"/>
      <c r="C33" s="58"/>
      <c r="D33" s="58"/>
      <c r="E33" s="58"/>
    </row>
    <row r="34" spans="1:5" ht="13.9" customHeight="1" x14ac:dyDescent="0.25">
      <c r="A34" s="55" t="s">
        <v>18</v>
      </c>
      <c r="B34" s="55"/>
      <c r="C34" s="55"/>
      <c r="D34" s="55"/>
      <c r="E34" s="55"/>
    </row>
    <row r="35" spans="1:5" x14ac:dyDescent="0.25">
      <c r="A35" s="56" t="s">
        <v>43</v>
      </c>
      <c r="B35" s="56"/>
      <c r="C35" s="56"/>
      <c r="D35" s="56"/>
      <c r="E35" s="56"/>
    </row>
    <row r="36" spans="1:5" x14ac:dyDescent="0.25">
      <c r="B36" s="57" t="s">
        <v>19</v>
      </c>
      <c r="C36" s="57"/>
      <c r="D36" s="57"/>
      <c r="E36" s="5" t="s">
        <v>6</v>
      </c>
    </row>
    <row r="37" spans="1:5" ht="13.9" customHeight="1" x14ac:dyDescent="0.25">
      <c r="A37" s="27"/>
      <c r="B37" s="27"/>
      <c r="C37" s="27"/>
      <c r="D37" s="27"/>
      <c r="E37" s="27"/>
    </row>
    <row r="38" spans="1:5" x14ac:dyDescent="0.25">
      <c r="A38" s="56" t="s">
        <v>45</v>
      </c>
      <c r="B38" s="56"/>
      <c r="C38" s="56"/>
      <c r="D38" s="56"/>
      <c r="E38" s="56"/>
    </row>
    <row r="39" spans="1:5" x14ac:dyDescent="0.25">
      <c r="B39" s="57" t="s">
        <v>19</v>
      </c>
      <c r="C39" s="57"/>
      <c r="D39" s="57"/>
      <c r="E39" s="5" t="s">
        <v>6</v>
      </c>
    </row>
    <row r="42" spans="1:5" x14ac:dyDescent="0.25">
      <c r="A42" s="18" t="s">
        <v>35</v>
      </c>
    </row>
    <row r="43" spans="1:5" x14ac:dyDescent="0.25">
      <c r="A43" s="13" t="s">
        <v>31</v>
      </c>
    </row>
    <row r="44" spans="1:5" x14ac:dyDescent="0.25">
      <c r="A44" s="2" t="s">
        <v>36</v>
      </c>
      <c r="B44" s="14">
        <v>44139.5</v>
      </c>
    </row>
    <row r="45" spans="1:5" x14ac:dyDescent="0.25">
      <c r="A45" s="19" t="s">
        <v>46</v>
      </c>
      <c r="B45" s="15"/>
    </row>
    <row r="46" spans="1:5" x14ac:dyDescent="0.25">
      <c r="A46" s="2" t="s">
        <v>33</v>
      </c>
      <c r="B46" s="15">
        <v>47300.93</v>
      </c>
    </row>
    <row r="47" spans="1:5" x14ac:dyDescent="0.25">
      <c r="B47" s="15"/>
    </row>
    <row r="48" spans="1:5" ht="30" x14ac:dyDescent="0.25">
      <c r="A48" s="26" t="s">
        <v>34</v>
      </c>
      <c r="B48" s="15">
        <f>E26</f>
        <v>43011.168000000005</v>
      </c>
    </row>
    <row r="49" spans="1:2" x14ac:dyDescent="0.25">
      <c r="A49" s="13" t="s">
        <v>32</v>
      </c>
      <c r="B49" s="20">
        <f>B44+B46+B47-B48</f>
        <v>48429.261999999988</v>
      </c>
    </row>
    <row r="51" spans="1:2" x14ac:dyDescent="0.25">
      <c r="B51" s="2">
        <v>44139.5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E35"/>
    <mergeCell ref="B36:D36"/>
    <mergeCell ref="A38:E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19" zoomScaleSheetLayoutView="100" workbookViewId="0">
      <selection activeCell="B44" sqref="B44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3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50</v>
      </c>
      <c r="B3" s="66"/>
      <c r="C3" s="66"/>
      <c r="D3" s="66"/>
      <c r="E3" s="66"/>
    </row>
    <row r="4" spans="1:5" s="1" customFormat="1" ht="15.75" x14ac:dyDescent="0.25">
      <c r="A4" s="22" t="s">
        <v>13</v>
      </c>
      <c r="B4" s="23"/>
      <c r="C4" s="23"/>
      <c r="D4" s="25"/>
      <c r="E4" s="24" t="s">
        <v>51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55" t="s">
        <v>0</v>
      </c>
      <c r="B6" s="55"/>
      <c r="C6" s="55"/>
      <c r="D6" s="55"/>
      <c r="E6" s="55"/>
    </row>
    <row r="7" spans="1:5" ht="17.25" customHeight="1" x14ac:dyDescent="0.25">
      <c r="A7" s="67" t="s">
        <v>25</v>
      </c>
      <c r="B7" s="67"/>
      <c r="C7" s="67"/>
      <c r="D7" s="67"/>
      <c r="E7" s="67"/>
    </row>
    <row r="8" spans="1:5" x14ac:dyDescent="0.25">
      <c r="A8" s="59" t="s">
        <v>1</v>
      </c>
      <c r="B8" s="59"/>
      <c r="C8" s="59"/>
      <c r="D8" s="59"/>
      <c r="E8" s="59"/>
    </row>
    <row r="9" spans="1:5" x14ac:dyDescent="0.25">
      <c r="A9" s="55" t="s">
        <v>44</v>
      </c>
      <c r="B9" s="55"/>
      <c r="C9" s="55"/>
      <c r="D9" s="55"/>
      <c r="E9" s="55"/>
    </row>
    <row r="10" spans="1:5" ht="24" customHeight="1" x14ac:dyDescent="0.25">
      <c r="A10" s="68" t="s">
        <v>14</v>
      </c>
      <c r="B10" s="69"/>
      <c r="C10" s="69"/>
      <c r="D10" s="69"/>
      <c r="E10" s="69"/>
    </row>
    <row r="11" spans="1:5" ht="30.75" customHeight="1" x14ac:dyDescent="0.25">
      <c r="A11" s="55" t="s">
        <v>41</v>
      </c>
      <c r="B11" s="55"/>
      <c r="C11" s="55"/>
      <c r="D11" s="55"/>
      <c r="E11" s="55"/>
    </row>
    <row r="12" spans="1:5" ht="17.25" customHeight="1" x14ac:dyDescent="0.25">
      <c r="A12" s="59" t="s">
        <v>15</v>
      </c>
      <c r="B12" s="60"/>
      <c r="C12" s="60"/>
      <c r="D12" s="60"/>
      <c r="E12" s="60"/>
    </row>
    <row r="13" spans="1:5" x14ac:dyDescent="0.25">
      <c r="A13" s="55" t="s">
        <v>22</v>
      </c>
      <c r="B13" s="55"/>
      <c r="C13" s="55"/>
      <c r="D13" s="55"/>
      <c r="E13" s="55"/>
    </row>
    <row r="14" spans="1:5" ht="15.75" customHeight="1" x14ac:dyDescent="0.25">
      <c r="A14" s="59" t="s">
        <v>2</v>
      </c>
      <c r="B14" s="60"/>
      <c r="C14" s="60"/>
      <c r="D14" s="60"/>
      <c r="E14" s="60"/>
    </row>
    <row r="15" spans="1:5" ht="19.5" customHeight="1" x14ac:dyDescent="0.25">
      <c r="A15" s="55" t="s">
        <v>42</v>
      </c>
      <c r="B15" s="55"/>
      <c r="C15" s="55"/>
      <c r="D15" s="55"/>
      <c r="E15" s="55"/>
    </row>
    <row r="16" spans="1:5" ht="21" customHeight="1" x14ac:dyDescent="0.25">
      <c r="A16" s="59" t="s">
        <v>16</v>
      </c>
      <c r="B16" s="60"/>
      <c r="C16" s="60"/>
      <c r="D16" s="60"/>
      <c r="E16" s="60"/>
    </row>
    <row r="17" spans="1:10" ht="33" customHeight="1" x14ac:dyDescent="0.25">
      <c r="A17" s="55" t="s">
        <v>17</v>
      </c>
      <c r="B17" s="55"/>
      <c r="C17" s="55"/>
      <c r="D17" s="55"/>
      <c r="E17" s="55"/>
    </row>
    <row r="18" spans="1:10" ht="61.5" customHeight="1" x14ac:dyDescent="0.25">
      <c r="A18" s="55" t="s">
        <v>26</v>
      </c>
      <c r="B18" s="55"/>
      <c r="C18" s="55"/>
      <c r="D18" s="55"/>
      <c r="E18" s="55"/>
    </row>
    <row r="19" spans="1:10" ht="34.5" customHeight="1" x14ac:dyDescent="0.25">
      <c r="A19" s="61" t="s">
        <v>27</v>
      </c>
      <c r="B19" s="61"/>
      <c r="C19" s="61"/>
      <c r="D19" s="61"/>
      <c r="E19" s="61"/>
    </row>
    <row r="20" spans="1:10" ht="21" customHeight="1" x14ac:dyDescent="0.25">
      <c r="A20" s="61"/>
      <c r="B20" s="61"/>
      <c r="C20" s="61"/>
      <c r="D20" s="61"/>
      <c r="E20" s="61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17.48</v>
      </c>
      <c r="E22" s="7">
        <f>D22*F20*G20</f>
        <v>33383.304000000004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8937.8639999999996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52</v>
      </c>
      <c r="C24" s="3" t="s">
        <v>29</v>
      </c>
      <c r="D24" s="3"/>
      <c r="E24" s="7"/>
      <c r="F24" s="16"/>
      <c r="G24" s="16"/>
      <c r="H24" s="16"/>
      <c r="J24" s="17"/>
    </row>
    <row r="25" spans="1:10" x14ac:dyDescent="0.25">
      <c r="A25" s="6"/>
      <c r="B25" s="8"/>
      <c r="C25" s="3"/>
      <c r="D25" s="3"/>
      <c r="E25" s="7"/>
      <c r="F25" s="16"/>
      <c r="G25" s="16"/>
      <c r="H25" s="16"/>
      <c r="J25" s="17"/>
    </row>
    <row r="26" spans="1:10" ht="17.25" customHeight="1" x14ac:dyDescent="0.25">
      <c r="A26" s="9" t="s">
        <v>24</v>
      </c>
      <c r="B26" s="10"/>
      <c r="C26" s="11"/>
      <c r="D26" s="11"/>
      <c r="E26" s="12">
        <f>SUM(E22:E25)</f>
        <v>42321.168000000005</v>
      </c>
    </row>
    <row r="27" spans="1:10" ht="18" customHeight="1" x14ac:dyDescent="0.25"/>
    <row r="28" spans="1:10" ht="30.75" customHeight="1" x14ac:dyDescent="0.25">
      <c r="A28" s="62" t="s">
        <v>56</v>
      </c>
      <c r="B28" s="62"/>
      <c r="C28" s="62"/>
      <c r="D28" s="62"/>
      <c r="E28" s="62"/>
    </row>
    <row r="29" spans="1:10" ht="27.75" customHeight="1" x14ac:dyDescent="0.25">
      <c r="A29" s="55" t="s">
        <v>21</v>
      </c>
      <c r="B29" s="55"/>
      <c r="C29" s="55"/>
      <c r="D29" s="55"/>
      <c r="E29" s="55"/>
    </row>
    <row r="30" spans="1:10" x14ac:dyDescent="0.25">
      <c r="A30" s="55" t="s">
        <v>20</v>
      </c>
      <c r="B30" s="55"/>
      <c r="C30" s="55"/>
      <c r="D30" s="55"/>
      <c r="E30" s="55"/>
    </row>
    <row r="31" spans="1:10" x14ac:dyDescent="0.25">
      <c r="A31" s="55" t="s">
        <v>30</v>
      </c>
      <c r="B31" s="55"/>
      <c r="C31" s="55"/>
      <c r="D31" s="55"/>
      <c r="E31" s="55"/>
    </row>
    <row r="32" spans="1:10" x14ac:dyDescent="0.25">
      <c r="A32" s="55" t="s">
        <v>18</v>
      </c>
      <c r="B32" s="55"/>
      <c r="C32" s="55"/>
      <c r="D32" s="55"/>
      <c r="E32" s="55"/>
    </row>
    <row r="33" spans="1:5" x14ac:dyDescent="0.25">
      <c r="A33" s="58" t="s">
        <v>5</v>
      </c>
      <c r="B33" s="58"/>
      <c r="C33" s="58"/>
      <c r="D33" s="58"/>
      <c r="E33" s="58"/>
    </row>
    <row r="34" spans="1:5" ht="13.9" customHeight="1" x14ac:dyDescent="0.25">
      <c r="A34" s="55" t="s">
        <v>18</v>
      </c>
      <c r="B34" s="55"/>
      <c r="C34" s="55"/>
      <c r="D34" s="55"/>
      <c r="E34" s="55"/>
    </row>
    <row r="35" spans="1:5" x14ac:dyDescent="0.25">
      <c r="A35" s="56" t="s">
        <v>43</v>
      </c>
      <c r="B35" s="56"/>
      <c r="C35" s="56"/>
      <c r="D35" s="56"/>
      <c r="E35" s="56"/>
    </row>
    <row r="36" spans="1:5" x14ac:dyDescent="0.25">
      <c r="B36" s="57" t="s">
        <v>19</v>
      </c>
      <c r="C36" s="57"/>
      <c r="D36" s="57"/>
      <c r="E36" s="5" t="s">
        <v>6</v>
      </c>
    </row>
    <row r="37" spans="1:5" ht="13.9" customHeight="1" x14ac:dyDescent="0.25">
      <c r="A37" s="29"/>
      <c r="B37" s="29"/>
      <c r="C37" s="29"/>
      <c r="D37" s="29"/>
      <c r="E37" s="29"/>
    </row>
    <row r="38" spans="1:5" x14ac:dyDescent="0.25">
      <c r="A38" s="56" t="s">
        <v>45</v>
      </c>
      <c r="B38" s="56"/>
      <c r="C38" s="56"/>
      <c r="D38" s="56"/>
      <c r="E38" s="56"/>
    </row>
    <row r="39" spans="1:5" x14ac:dyDescent="0.25">
      <c r="B39" s="57" t="s">
        <v>19</v>
      </c>
      <c r="C39" s="57"/>
      <c r="D39" s="57"/>
      <c r="E39" s="5" t="s">
        <v>6</v>
      </c>
    </row>
    <row r="42" spans="1:5" x14ac:dyDescent="0.25">
      <c r="A42" s="18" t="s">
        <v>35</v>
      </c>
    </row>
    <row r="43" spans="1:5" x14ac:dyDescent="0.25">
      <c r="A43" s="13" t="s">
        <v>31</v>
      </c>
    </row>
    <row r="44" spans="1:5" x14ac:dyDescent="0.25">
      <c r="A44" s="2" t="s">
        <v>36</v>
      </c>
      <c r="B44" s="14">
        <f>'1кв'!B49</f>
        <v>48429.261999999988</v>
      </c>
    </row>
    <row r="45" spans="1:5" x14ac:dyDescent="0.25">
      <c r="A45" s="19" t="s">
        <v>46</v>
      </c>
      <c r="B45" s="15"/>
    </row>
    <row r="46" spans="1:5" x14ac:dyDescent="0.25">
      <c r="A46" s="2" t="s">
        <v>33</v>
      </c>
      <c r="B46" s="15">
        <v>43442.35</v>
      </c>
    </row>
    <row r="47" spans="1:5" ht="30" x14ac:dyDescent="0.25">
      <c r="A47" s="31" t="s">
        <v>34</v>
      </c>
      <c r="B47" s="15">
        <f>E26</f>
        <v>42321.168000000005</v>
      </c>
    </row>
    <row r="48" spans="1:5" x14ac:dyDescent="0.25">
      <c r="A48" s="13" t="s">
        <v>32</v>
      </c>
      <c r="B48" s="20">
        <f>B44+B46-B47</f>
        <v>49550.443999999989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3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53</v>
      </c>
      <c r="B3" s="66"/>
      <c r="C3" s="66"/>
      <c r="D3" s="66"/>
      <c r="E3" s="66"/>
    </row>
    <row r="4" spans="1:5" s="1" customFormat="1" ht="15.75" x14ac:dyDescent="0.25">
      <c r="A4" s="22" t="s">
        <v>13</v>
      </c>
      <c r="B4" s="23"/>
      <c r="C4" s="23"/>
      <c r="D4" s="25"/>
      <c r="E4" s="24" t="s">
        <v>54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55" t="s">
        <v>0</v>
      </c>
      <c r="B6" s="55"/>
      <c r="C6" s="55"/>
      <c r="D6" s="55"/>
      <c r="E6" s="55"/>
    </row>
    <row r="7" spans="1:5" ht="17.25" customHeight="1" x14ac:dyDescent="0.25">
      <c r="A7" s="67" t="s">
        <v>25</v>
      </c>
      <c r="B7" s="67"/>
      <c r="C7" s="67"/>
      <c r="D7" s="67"/>
      <c r="E7" s="67"/>
    </row>
    <row r="8" spans="1:5" x14ac:dyDescent="0.25">
      <c r="A8" s="59" t="s">
        <v>1</v>
      </c>
      <c r="B8" s="59"/>
      <c r="C8" s="59"/>
      <c r="D8" s="59"/>
      <c r="E8" s="59"/>
    </row>
    <row r="9" spans="1:5" x14ac:dyDescent="0.25">
      <c r="A9" s="55" t="s">
        <v>44</v>
      </c>
      <c r="B9" s="55"/>
      <c r="C9" s="55"/>
      <c r="D9" s="55"/>
      <c r="E9" s="55"/>
    </row>
    <row r="10" spans="1:5" ht="24" customHeight="1" x14ac:dyDescent="0.25">
      <c r="A10" s="68" t="s">
        <v>14</v>
      </c>
      <c r="B10" s="69"/>
      <c r="C10" s="69"/>
      <c r="D10" s="69"/>
      <c r="E10" s="69"/>
    </row>
    <row r="11" spans="1:5" ht="30.75" customHeight="1" x14ac:dyDescent="0.25">
      <c r="A11" s="55" t="s">
        <v>41</v>
      </c>
      <c r="B11" s="55"/>
      <c r="C11" s="55"/>
      <c r="D11" s="55"/>
      <c r="E11" s="55"/>
    </row>
    <row r="12" spans="1:5" ht="17.25" customHeight="1" x14ac:dyDescent="0.25">
      <c r="A12" s="59" t="s">
        <v>15</v>
      </c>
      <c r="B12" s="60"/>
      <c r="C12" s="60"/>
      <c r="D12" s="60"/>
      <c r="E12" s="60"/>
    </row>
    <row r="13" spans="1:5" x14ac:dyDescent="0.25">
      <c r="A13" s="55" t="s">
        <v>22</v>
      </c>
      <c r="B13" s="55"/>
      <c r="C13" s="55"/>
      <c r="D13" s="55"/>
      <c r="E13" s="55"/>
    </row>
    <row r="14" spans="1:5" ht="15.75" customHeight="1" x14ac:dyDescent="0.25">
      <c r="A14" s="59" t="s">
        <v>2</v>
      </c>
      <c r="B14" s="60"/>
      <c r="C14" s="60"/>
      <c r="D14" s="60"/>
      <c r="E14" s="60"/>
    </row>
    <row r="15" spans="1:5" ht="19.5" customHeight="1" x14ac:dyDescent="0.25">
      <c r="A15" s="55" t="s">
        <v>42</v>
      </c>
      <c r="B15" s="55"/>
      <c r="C15" s="55"/>
      <c r="D15" s="55"/>
      <c r="E15" s="55"/>
    </row>
    <row r="16" spans="1:5" ht="21" customHeight="1" x14ac:dyDescent="0.25">
      <c r="A16" s="59" t="s">
        <v>16</v>
      </c>
      <c r="B16" s="60"/>
      <c r="C16" s="60"/>
      <c r="D16" s="60"/>
      <c r="E16" s="60"/>
    </row>
    <row r="17" spans="1:10" ht="33" customHeight="1" x14ac:dyDescent="0.25">
      <c r="A17" s="55" t="s">
        <v>17</v>
      </c>
      <c r="B17" s="55"/>
      <c r="C17" s="55"/>
      <c r="D17" s="55"/>
      <c r="E17" s="55"/>
    </row>
    <row r="18" spans="1:10" ht="61.5" customHeight="1" x14ac:dyDescent="0.25">
      <c r="A18" s="55" t="s">
        <v>26</v>
      </c>
      <c r="B18" s="55"/>
      <c r="C18" s="55"/>
      <c r="D18" s="55"/>
      <c r="E18" s="55"/>
    </row>
    <row r="19" spans="1:10" ht="34.5" customHeight="1" x14ac:dyDescent="0.25">
      <c r="A19" s="61" t="s">
        <v>27</v>
      </c>
      <c r="B19" s="61"/>
      <c r="C19" s="61"/>
      <c r="D19" s="61"/>
      <c r="E19" s="61"/>
    </row>
    <row r="20" spans="1:10" ht="21" customHeight="1" x14ac:dyDescent="0.25">
      <c r="A20" s="61"/>
      <c r="B20" s="61"/>
      <c r="C20" s="61"/>
      <c r="D20" s="61"/>
      <c r="E20" s="61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18.29</v>
      </c>
      <c r="E22" s="7">
        <f>D22*F20*G20</f>
        <v>34930.241999999998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9778.1760000000013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55</v>
      </c>
      <c r="C24" s="3" t="s">
        <v>29</v>
      </c>
      <c r="D24" s="3"/>
      <c r="E24" s="7">
        <v>0</v>
      </c>
      <c r="F24" s="16"/>
      <c r="G24" s="16"/>
      <c r="H24" s="16"/>
      <c r="J24" s="17"/>
    </row>
    <row r="25" spans="1:10" ht="17.25" customHeight="1" x14ac:dyDescent="0.25">
      <c r="A25" s="9" t="s">
        <v>24</v>
      </c>
      <c r="B25" s="10"/>
      <c r="C25" s="11"/>
      <c r="D25" s="11"/>
      <c r="E25" s="12">
        <f>SUM(E22:E24)</f>
        <v>44708.417999999998</v>
      </c>
    </row>
    <row r="26" spans="1:10" ht="18" customHeight="1" x14ac:dyDescent="0.25"/>
    <row r="27" spans="1:10" ht="30.75" customHeight="1" x14ac:dyDescent="0.25">
      <c r="A27" s="62" t="s">
        <v>57</v>
      </c>
      <c r="B27" s="62"/>
      <c r="C27" s="62"/>
      <c r="D27" s="62"/>
      <c r="E27" s="62"/>
    </row>
    <row r="28" spans="1:10" ht="27.75" customHeight="1" x14ac:dyDescent="0.25">
      <c r="A28" s="55" t="s">
        <v>21</v>
      </c>
      <c r="B28" s="55"/>
      <c r="C28" s="55"/>
      <c r="D28" s="55"/>
      <c r="E28" s="55"/>
    </row>
    <row r="29" spans="1:10" x14ac:dyDescent="0.25">
      <c r="A29" s="55" t="s">
        <v>20</v>
      </c>
      <c r="B29" s="55"/>
      <c r="C29" s="55"/>
      <c r="D29" s="55"/>
      <c r="E29" s="55"/>
    </row>
    <row r="30" spans="1:10" x14ac:dyDescent="0.25">
      <c r="A30" s="55" t="s">
        <v>30</v>
      </c>
      <c r="B30" s="55"/>
      <c r="C30" s="55"/>
      <c r="D30" s="55"/>
      <c r="E30" s="55"/>
    </row>
    <row r="31" spans="1:10" x14ac:dyDescent="0.25">
      <c r="A31" s="55" t="s">
        <v>18</v>
      </c>
      <c r="B31" s="55"/>
      <c r="C31" s="55"/>
      <c r="D31" s="55"/>
      <c r="E31" s="55"/>
    </row>
    <row r="32" spans="1:10" x14ac:dyDescent="0.25">
      <c r="A32" s="58" t="s">
        <v>5</v>
      </c>
      <c r="B32" s="58"/>
      <c r="C32" s="58"/>
      <c r="D32" s="58"/>
      <c r="E32" s="58"/>
    </row>
    <row r="33" spans="1:5" ht="13.9" customHeight="1" x14ac:dyDescent="0.25">
      <c r="A33" s="55" t="s">
        <v>18</v>
      </c>
      <c r="B33" s="55"/>
      <c r="C33" s="55"/>
      <c r="D33" s="55"/>
      <c r="E33" s="55"/>
    </row>
    <row r="34" spans="1:5" x14ac:dyDescent="0.25">
      <c r="A34" s="56" t="s">
        <v>43</v>
      </c>
      <c r="B34" s="56"/>
      <c r="C34" s="56"/>
      <c r="D34" s="56"/>
      <c r="E34" s="56"/>
    </row>
    <row r="35" spans="1:5" x14ac:dyDescent="0.25">
      <c r="B35" s="57" t="s">
        <v>19</v>
      </c>
      <c r="C35" s="57"/>
      <c r="D35" s="57"/>
      <c r="E35" s="5" t="s">
        <v>6</v>
      </c>
    </row>
    <row r="36" spans="1:5" ht="13.9" customHeight="1" x14ac:dyDescent="0.25">
      <c r="A36" s="29"/>
      <c r="B36" s="29"/>
      <c r="C36" s="29"/>
      <c r="D36" s="29"/>
      <c r="E36" s="29"/>
    </row>
    <row r="37" spans="1:5" x14ac:dyDescent="0.25">
      <c r="A37" s="56" t="s">
        <v>45</v>
      </c>
      <c r="B37" s="56"/>
      <c r="C37" s="56"/>
      <c r="D37" s="56"/>
      <c r="E37" s="56"/>
    </row>
    <row r="38" spans="1:5" x14ac:dyDescent="0.25">
      <c r="B38" s="57" t="s">
        <v>19</v>
      </c>
      <c r="C38" s="57"/>
      <c r="D38" s="57"/>
      <c r="E38" s="5" t="s">
        <v>6</v>
      </c>
    </row>
    <row r="41" spans="1:5" x14ac:dyDescent="0.25">
      <c r="A41" s="18" t="s">
        <v>35</v>
      </c>
    </row>
    <row r="42" spans="1:5" x14ac:dyDescent="0.25">
      <c r="A42" s="13" t="s">
        <v>31</v>
      </c>
    </row>
    <row r="43" spans="1:5" x14ac:dyDescent="0.25">
      <c r="A43" s="2" t="s">
        <v>36</v>
      </c>
      <c r="B43" s="14">
        <f>'2кв'!B48</f>
        <v>49550.443999999989</v>
      </c>
    </row>
    <row r="44" spans="1:5" x14ac:dyDescent="0.25">
      <c r="A44" s="19" t="s">
        <v>58</v>
      </c>
      <c r="B44" s="15"/>
    </row>
    <row r="45" spans="1:5" x14ac:dyDescent="0.25">
      <c r="A45" s="2" t="s">
        <v>33</v>
      </c>
      <c r="B45" s="15">
        <v>54921.4</v>
      </c>
    </row>
    <row r="46" spans="1:5" ht="30" x14ac:dyDescent="0.25">
      <c r="A46" s="31" t="s">
        <v>34</v>
      </c>
      <c r="B46" s="15">
        <f>E25</f>
        <v>44708.417999999998</v>
      </c>
    </row>
    <row r="47" spans="1:5" x14ac:dyDescent="0.25">
      <c r="A47" s="13" t="s">
        <v>32</v>
      </c>
      <c r="B47" s="20">
        <f>B43+B45-B46</f>
        <v>59763.425999999985</v>
      </c>
    </row>
  </sheetData>
  <mergeCells count="29">
    <mergeCell ref="A33:E33"/>
    <mergeCell ref="A34:E34"/>
    <mergeCell ref="B35:D35"/>
    <mergeCell ref="A37:E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topLeftCell="A25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63" t="s">
        <v>11</v>
      </c>
      <c r="B1" s="63"/>
      <c r="C1" s="63"/>
      <c r="D1" s="63"/>
      <c r="E1" s="63"/>
    </row>
    <row r="2" spans="1:5" ht="33" customHeight="1" x14ac:dyDescent="0.25">
      <c r="A2" s="64" t="s">
        <v>12</v>
      </c>
      <c r="B2" s="65"/>
      <c r="C2" s="65"/>
      <c r="D2" s="65"/>
      <c r="E2" s="65"/>
    </row>
    <row r="3" spans="1:5" x14ac:dyDescent="0.25">
      <c r="A3" s="66" t="s">
        <v>59</v>
      </c>
      <c r="B3" s="66"/>
      <c r="C3" s="66"/>
      <c r="D3" s="66"/>
      <c r="E3" s="66"/>
    </row>
    <row r="4" spans="1:5" s="1" customFormat="1" ht="15.75" x14ac:dyDescent="0.25">
      <c r="A4" s="35" t="s">
        <v>13</v>
      </c>
      <c r="B4" s="4"/>
      <c r="C4" s="4"/>
      <c r="D4" s="2"/>
      <c r="E4" s="36">
        <v>46022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55" t="s">
        <v>0</v>
      </c>
      <c r="B6" s="55"/>
      <c r="C6" s="55"/>
      <c r="D6" s="55"/>
      <c r="E6" s="55"/>
    </row>
    <row r="7" spans="1:5" ht="17.25" customHeight="1" x14ac:dyDescent="0.25">
      <c r="A7" s="67" t="s">
        <v>25</v>
      </c>
      <c r="B7" s="67"/>
      <c r="C7" s="67"/>
      <c r="D7" s="67"/>
      <c r="E7" s="67"/>
    </row>
    <row r="8" spans="1:5" x14ac:dyDescent="0.25">
      <c r="A8" s="59" t="s">
        <v>1</v>
      </c>
      <c r="B8" s="59"/>
      <c r="C8" s="59"/>
      <c r="D8" s="59"/>
      <c r="E8" s="59"/>
    </row>
    <row r="9" spans="1:5" x14ac:dyDescent="0.25">
      <c r="A9" s="55" t="s">
        <v>44</v>
      </c>
      <c r="B9" s="55"/>
      <c r="C9" s="55"/>
      <c r="D9" s="55"/>
      <c r="E9" s="55"/>
    </row>
    <row r="10" spans="1:5" ht="24" customHeight="1" x14ac:dyDescent="0.25">
      <c r="A10" s="68" t="s">
        <v>14</v>
      </c>
      <c r="B10" s="69"/>
      <c r="C10" s="69"/>
      <c r="D10" s="69"/>
      <c r="E10" s="69"/>
    </row>
    <row r="11" spans="1:5" ht="30.75" customHeight="1" x14ac:dyDescent="0.25">
      <c r="A11" s="55" t="s">
        <v>41</v>
      </c>
      <c r="B11" s="55"/>
      <c r="C11" s="55"/>
      <c r="D11" s="55"/>
      <c r="E11" s="55"/>
    </row>
    <row r="12" spans="1:5" ht="17.25" customHeight="1" x14ac:dyDescent="0.25">
      <c r="A12" s="59" t="s">
        <v>15</v>
      </c>
      <c r="B12" s="60"/>
      <c r="C12" s="60"/>
      <c r="D12" s="60"/>
      <c r="E12" s="60"/>
    </row>
    <row r="13" spans="1:5" x14ac:dyDescent="0.25">
      <c r="A13" s="55" t="s">
        <v>22</v>
      </c>
      <c r="B13" s="55"/>
      <c r="C13" s="55"/>
      <c r="D13" s="55"/>
      <c r="E13" s="55"/>
    </row>
    <row r="14" spans="1:5" ht="15.75" customHeight="1" x14ac:dyDescent="0.25">
      <c r="A14" s="59" t="s">
        <v>2</v>
      </c>
      <c r="B14" s="60"/>
      <c r="C14" s="60"/>
      <c r="D14" s="60"/>
      <c r="E14" s="60"/>
    </row>
    <row r="15" spans="1:5" ht="19.5" customHeight="1" x14ac:dyDescent="0.25">
      <c r="A15" s="55" t="s">
        <v>42</v>
      </c>
      <c r="B15" s="55"/>
      <c r="C15" s="55"/>
      <c r="D15" s="55"/>
      <c r="E15" s="55"/>
    </row>
    <row r="16" spans="1:5" ht="21" customHeight="1" x14ac:dyDescent="0.25">
      <c r="A16" s="59" t="s">
        <v>16</v>
      </c>
      <c r="B16" s="60"/>
      <c r="C16" s="60"/>
      <c r="D16" s="60"/>
      <c r="E16" s="60"/>
    </row>
    <row r="17" spans="1:10" ht="33" customHeight="1" x14ac:dyDescent="0.25">
      <c r="A17" s="55" t="s">
        <v>17</v>
      </c>
      <c r="B17" s="55"/>
      <c r="C17" s="55"/>
      <c r="D17" s="55"/>
      <c r="E17" s="55"/>
    </row>
    <row r="18" spans="1:10" ht="61.5" customHeight="1" x14ac:dyDescent="0.25">
      <c r="A18" s="55" t="s">
        <v>26</v>
      </c>
      <c r="B18" s="55"/>
      <c r="C18" s="55"/>
      <c r="D18" s="55"/>
      <c r="E18" s="55"/>
    </row>
    <row r="19" spans="1:10" ht="34.5" customHeight="1" x14ac:dyDescent="0.25">
      <c r="A19" s="61" t="s">
        <v>27</v>
      </c>
      <c r="B19" s="61"/>
      <c r="C19" s="61"/>
      <c r="D19" s="61"/>
      <c r="E19" s="61"/>
    </row>
    <row r="20" spans="1:10" ht="21" customHeight="1" x14ac:dyDescent="0.25">
      <c r="A20" s="61"/>
      <c r="B20" s="61"/>
      <c r="C20" s="61"/>
      <c r="D20" s="61"/>
      <c r="E20" s="61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18.29</v>
      </c>
      <c r="E22" s="7">
        <f>D22*F20*G20</f>
        <v>34930.241999999998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9778.1760000000013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60</v>
      </c>
      <c r="C24" s="3" t="s">
        <v>29</v>
      </c>
      <c r="D24" s="3"/>
      <c r="E24" s="7">
        <v>290</v>
      </c>
      <c r="F24" s="16"/>
      <c r="G24" s="16"/>
      <c r="H24" s="16"/>
      <c r="J24" s="17"/>
    </row>
    <row r="25" spans="1:10" x14ac:dyDescent="0.25">
      <c r="A25" s="2" t="s">
        <v>80</v>
      </c>
      <c r="B25" s="8" t="s">
        <v>81</v>
      </c>
      <c r="C25" s="3" t="s">
        <v>29</v>
      </c>
      <c r="D25" s="3"/>
      <c r="E25" s="7">
        <v>52576.89</v>
      </c>
      <c r="F25" s="16"/>
      <c r="G25" s="16"/>
      <c r="H25" s="16"/>
      <c r="J25" s="17"/>
    </row>
    <row r="26" spans="1:10" ht="17.25" customHeight="1" x14ac:dyDescent="0.25">
      <c r="A26" s="9" t="s">
        <v>24</v>
      </c>
      <c r="B26" s="10"/>
      <c r="C26" s="11"/>
      <c r="D26" s="11"/>
      <c r="E26" s="12">
        <f>SUM(E22:E25)</f>
        <v>97575.30799999999</v>
      </c>
    </row>
    <row r="27" spans="1:10" ht="18" customHeight="1" x14ac:dyDescent="0.25">
      <c r="A27" s="2" t="s">
        <v>80</v>
      </c>
    </row>
    <row r="28" spans="1:10" ht="30.75" customHeight="1" x14ac:dyDescent="0.25">
      <c r="A28" s="62" t="s">
        <v>82</v>
      </c>
      <c r="B28" s="62"/>
      <c r="C28" s="62"/>
      <c r="D28" s="62"/>
      <c r="E28" s="62"/>
    </row>
    <row r="29" spans="1:10" ht="27.75" customHeight="1" x14ac:dyDescent="0.25">
      <c r="A29" s="55" t="s">
        <v>21</v>
      </c>
      <c r="B29" s="55"/>
      <c r="C29" s="55"/>
      <c r="D29" s="55"/>
      <c r="E29" s="55"/>
    </row>
    <row r="30" spans="1:10" x14ac:dyDescent="0.25">
      <c r="A30" s="55" t="s">
        <v>20</v>
      </c>
      <c r="B30" s="55"/>
      <c r="C30" s="55"/>
      <c r="D30" s="55"/>
      <c r="E30" s="55"/>
    </row>
    <row r="31" spans="1:10" x14ac:dyDescent="0.25">
      <c r="A31" s="55" t="s">
        <v>30</v>
      </c>
      <c r="B31" s="55"/>
      <c r="C31" s="55"/>
      <c r="D31" s="55"/>
      <c r="E31" s="55"/>
    </row>
    <row r="32" spans="1:10" x14ac:dyDescent="0.25">
      <c r="A32" s="55" t="s">
        <v>18</v>
      </c>
      <c r="B32" s="55"/>
      <c r="C32" s="55"/>
      <c r="D32" s="55"/>
      <c r="E32" s="55"/>
    </row>
    <row r="33" spans="1:5" x14ac:dyDescent="0.25">
      <c r="A33" s="58" t="s">
        <v>5</v>
      </c>
      <c r="B33" s="58"/>
      <c r="C33" s="58"/>
      <c r="D33" s="58"/>
      <c r="E33" s="58"/>
    </row>
    <row r="34" spans="1:5" ht="13.9" customHeight="1" x14ac:dyDescent="0.25">
      <c r="A34" s="55" t="s">
        <v>18</v>
      </c>
      <c r="B34" s="55"/>
      <c r="C34" s="55"/>
      <c r="D34" s="55"/>
      <c r="E34" s="55"/>
    </row>
    <row r="35" spans="1:5" x14ac:dyDescent="0.25">
      <c r="A35" s="56" t="s">
        <v>43</v>
      </c>
      <c r="B35" s="56"/>
      <c r="C35" s="56"/>
      <c r="D35" s="56"/>
      <c r="E35" s="56"/>
    </row>
    <row r="36" spans="1:5" x14ac:dyDescent="0.25">
      <c r="B36" s="57" t="s">
        <v>19</v>
      </c>
      <c r="C36" s="57"/>
      <c r="D36" s="57"/>
      <c r="E36" s="5" t="s">
        <v>6</v>
      </c>
    </row>
    <row r="37" spans="1:5" ht="13.9" customHeight="1" x14ac:dyDescent="0.25">
      <c r="A37" s="32"/>
      <c r="B37" s="32"/>
      <c r="C37" s="32"/>
      <c r="D37" s="32"/>
      <c r="E37" s="32"/>
    </row>
    <row r="38" spans="1:5" x14ac:dyDescent="0.25">
      <c r="A38" s="56" t="s">
        <v>45</v>
      </c>
      <c r="B38" s="56"/>
      <c r="C38" s="56"/>
      <c r="D38" s="56"/>
      <c r="E38" s="56"/>
    </row>
    <row r="39" spans="1:5" x14ac:dyDescent="0.25">
      <c r="B39" s="57" t="s">
        <v>19</v>
      </c>
      <c r="C39" s="57"/>
      <c r="D39" s="57"/>
      <c r="E39" s="5" t="s">
        <v>6</v>
      </c>
    </row>
    <row r="42" spans="1:5" x14ac:dyDescent="0.25">
      <c r="A42" s="18" t="s">
        <v>35</v>
      </c>
    </row>
    <row r="43" spans="1:5" x14ac:dyDescent="0.25">
      <c r="A43" s="13" t="s">
        <v>31</v>
      </c>
    </row>
    <row r="44" spans="1:5" x14ac:dyDescent="0.25">
      <c r="A44" s="2" t="s">
        <v>36</v>
      </c>
      <c r="B44" s="14">
        <f>'3кв'!B47</f>
        <v>59763.425999999985</v>
      </c>
    </row>
    <row r="45" spans="1:5" x14ac:dyDescent="0.25">
      <c r="A45" s="19" t="s">
        <v>58</v>
      </c>
      <c r="B45" s="15"/>
    </row>
    <row r="46" spans="1:5" x14ac:dyDescent="0.25">
      <c r="A46" s="2" t="s">
        <v>33</v>
      </c>
      <c r="B46" s="15">
        <v>52495.05</v>
      </c>
    </row>
    <row r="47" spans="1:5" ht="30" x14ac:dyDescent="0.25">
      <c r="A47" s="34" t="s">
        <v>34</v>
      </c>
      <c r="B47" s="15">
        <f>E26</f>
        <v>97575.30799999999</v>
      </c>
    </row>
    <row r="48" spans="1:5" x14ac:dyDescent="0.25">
      <c r="A48" s="13" t="s">
        <v>32</v>
      </c>
      <c r="B48" s="20">
        <f>B44+B46-B47</f>
        <v>14683.168000000005</v>
      </c>
    </row>
  </sheetData>
  <mergeCells count="29">
    <mergeCell ref="A34:E34"/>
    <mergeCell ref="A35:E35"/>
    <mergeCell ref="B36:D36"/>
    <mergeCell ref="A38:E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topLeftCell="A10" zoomScaleSheetLayoutView="100" workbookViewId="0">
      <selection activeCell="B18" sqref="B18"/>
    </sheetView>
  </sheetViews>
  <sheetFormatPr defaultRowHeight="15.75" x14ac:dyDescent="0.25"/>
  <cols>
    <col min="1" max="1" width="10.5703125" style="38" customWidth="1"/>
    <col min="2" max="2" width="65.42578125" style="38" customWidth="1"/>
    <col min="3" max="3" width="15.28515625" style="38" customWidth="1"/>
    <col min="4" max="4" width="11.85546875" style="38" customWidth="1"/>
    <col min="5" max="5" width="14.7109375" style="38" customWidth="1"/>
    <col min="6" max="6" width="12.42578125" style="38" customWidth="1"/>
    <col min="7" max="7" width="12" style="38" customWidth="1"/>
    <col min="8" max="8" width="13.5703125" style="38" customWidth="1"/>
    <col min="9" max="16384" width="9.140625" style="38"/>
  </cols>
  <sheetData>
    <row r="1" spans="1:5" x14ac:dyDescent="0.25">
      <c r="A1" s="71" t="s">
        <v>61</v>
      </c>
      <c r="B1" s="71"/>
      <c r="C1" s="71"/>
      <c r="D1" s="37"/>
    </row>
    <row r="2" spans="1:5" x14ac:dyDescent="0.25">
      <c r="A2" s="72" t="s">
        <v>62</v>
      </c>
      <c r="B2" s="72"/>
      <c r="C2" s="72"/>
      <c r="D2" s="39"/>
    </row>
    <row r="3" spans="1:5" x14ac:dyDescent="0.25">
      <c r="A3" s="72" t="s">
        <v>78</v>
      </c>
      <c r="B3" s="72"/>
      <c r="C3" s="72"/>
      <c r="D3" s="39"/>
    </row>
    <row r="4" spans="1:5" x14ac:dyDescent="0.25">
      <c r="A4" s="71" t="s">
        <v>63</v>
      </c>
      <c r="B4" s="71"/>
      <c r="C4" s="71"/>
      <c r="D4" s="37"/>
    </row>
    <row r="5" spans="1:5" x14ac:dyDescent="0.25">
      <c r="A5" s="73"/>
      <c r="B5" s="73"/>
      <c r="C5" s="73"/>
      <c r="D5" s="1"/>
    </row>
    <row r="6" spans="1:5" x14ac:dyDescent="0.25">
      <c r="A6" s="39"/>
      <c r="B6" s="40" t="s">
        <v>64</v>
      </c>
      <c r="C6" s="41">
        <f>'1кв'!B44</f>
        <v>44139.5</v>
      </c>
      <c r="D6" s="42"/>
    </row>
    <row r="7" spans="1:5" x14ac:dyDescent="0.25">
      <c r="A7" s="43" t="s">
        <v>65</v>
      </c>
      <c r="B7" s="40" t="s">
        <v>87</v>
      </c>
      <c r="C7" s="41"/>
      <c r="D7" s="42"/>
    </row>
    <row r="8" spans="1:5" x14ac:dyDescent="0.25">
      <c r="B8" s="44" t="s">
        <v>66</v>
      </c>
      <c r="C8" s="45">
        <f>'1кв'!B46+'2кв'!B46+'3кв'!B45+'4кв'!B46</f>
        <v>198159.72999999998</v>
      </c>
      <c r="D8" s="46"/>
    </row>
    <row r="9" spans="1:5" x14ac:dyDescent="0.25">
      <c r="A9" s="23"/>
      <c r="B9" s="44" t="s">
        <v>67</v>
      </c>
      <c r="C9" s="47">
        <f>SUM(C8:C8)</f>
        <v>198159.72999999998</v>
      </c>
      <c r="D9" s="42"/>
    </row>
    <row r="10" spans="1:5" x14ac:dyDescent="0.25">
      <c r="A10" s="1"/>
      <c r="B10" s="70"/>
      <c r="C10" s="70"/>
      <c r="D10" s="48"/>
    </row>
    <row r="11" spans="1:5" x14ac:dyDescent="0.25">
      <c r="A11" s="49" t="s">
        <v>68</v>
      </c>
      <c r="B11" s="21" t="s">
        <v>39</v>
      </c>
      <c r="C11" s="45">
        <f>'1кв'!E22+'2кв'!E22+'3кв'!E22+'4кв'!E22</f>
        <v>136627.092</v>
      </c>
      <c r="D11" s="48"/>
    </row>
    <row r="12" spans="1:5" x14ac:dyDescent="0.25">
      <c r="A12" s="49"/>
      <c r="B12" s="21" t="s">
        <v>38</v>
      </c>
      <c r="C12" s="45">
        <f>'1кв'!E23+'2кв'!E23+'3кв'!E23+'4кв'!E23</f>
        <v>37432.080000000002</v>
      </c>
      <c r="D12" s="48"/>
    </row>
    <row r="13" spans="1:5" x14ac:dyDescent="0.25">
      <c r="A13" s="1"/>
      <c r="B13" s="21" t="s">
        <v>28</v>
      </c>
      <c r="C13" s="45">
        <f>'1кв'!E24+'2кв'!E24+'3кв'!E24+'4кв'!E24</f>
        <v>980</v>
      </c>
      <c r="D13" s="48"/>
      <c r="E13" s="50"/>
    </row>
    <row r="14" spans="1:5" x14ac:dyDescent="0.25">
      <c r="A14" s="49"/>
      <c r="B14" s="21" t="s">
        <v>79</v>
      </c>
      <c r="C14" s="45"/>
      <c r="D14" s="48"/>
    </row>
    <row r="15" spans="1:5" x14ac:dyDescent="0.25">
      <c r="A15" s="49"/>
      <c r="B15" s="21" t="s">
        <v>69</v>
      </c>
      <c r="C15" s="45">
        <f>C17</f>
        <v>52576.89</v>
      </c>
      <c r="D15" s="48"/>
    </row>
    <row r="16" spans="1:5" x14ac:dyDescent="0.25">
      <c r="A16" s="49"/>
      <c r="B16" s="21" t="s">
        <v>70</v>
      </c>
      <c r="C16" s="45"/>
      <c r="D16" s="48"/>
    </row>
    <row r="17" spans="1:5" x14ac:dyDescent="0.25">
      <c r="A17" s="49"/>
      <c r="B17" s="76" t="s">
        <v>88</v>
      </c>
      <c r="C17" s="45">
        <f>'4кв'!E25</f>
        <v>52576.89</v>
      </c>
      <c r="D17" s="48"/>
    </row>
    <row r="18" spans="1:5" x14ac:dyDescent="0.25">
      <c r="A18" s="49"/>
      <c r="B18" s="21"/>
      <c r="C18" s="45"/>
      <c r="D18" s="48"/>
    </row>
    <row r="19" spans="1:5" x14ac:dyDescent="0.25">
      <c r="A19" s="49"/>
      <c r="B19" s="51"/>
      <c r="C19" s="45"/>
      <c r="D19" s="48"/>
    </row>
    <row r="20" spans="1:5" x14ac:dyDescent="0.25">
      <c r="A20" s="1"/>
      <c r="B20" s="52" t="s">
        <v>71</v>
      </c>
      <c r="C20" s="47">
        <f>SUM(C11:C15)</f>
        <v>227616.06200000003</v>
      </c>
      <c r="D20" s="48"/>
      <c r="E20" s="50"/>
    </row>
    <row r="21" spans="1:5" x14ac:dyDescent="0.25">
      <c r="A21" s="1"/>
      <c r="B21" s="52" t="s">
        <v>77</v>
      </c>
      <c r="C21" s="47">
        <f>C6+C9-C20</f>
        <v>14683.167999999947</v>
      </c>
      <c r="D21" s="48"/>
    </row>
    <row r="22" spans="1:5" x14ac:dyDescent="0.25">
      <c r="A22" s="1"/>
      <c r="B22" s="43"/>
      <c r="C22" s="43"/>
      <c r="D22" s="48"/>
    </row>
    <row r="23" spans="1:5" x14ac:dyDescent="0.25">
      <c r="A23" s="1"/>
      <c r="B23" s="53" t="s">
        <v>72</v>
      </c>
      <c r="C23" s="53"/>
      <c r="D23" s="48"/>
    </row>
    <row r="24" spans="1:5" x14ac:dyDescent="0.25">
      <c r="A24" s="1"/>
      <c r="B24" s="53" t="s">
        <v>73</v>
      </c>
      <c r="C24" s="74">
        <v>16397.97</v>
      </c>
      <c r="D24" s="48"/>
    </row>
    <row r="25" spans="1:5" x14ac:dyDescent="0.25">
      <c r="A25" s="1"/>
      <c r="B25" s="54" t="s">
        <v>83</v>
      </c>
      <c r="C25" s="75">
        <v>16934</v>
      </c>
      <c r="D25" s="48"/>
    </row>
    <row r="26" spans="1:5" x14ac:dyDescent="0.25">
      <c r="A26" s="1"/>
      <c r="B26" s="53" t="s">
        <v>74</v>
      </c>
      <c r="C26" s="74">
        <f>C25-C24</f>
        <v>536.02999999999884</v>
      </c>
      <c r="D26" s="48"/>
    </row>
    <row r="27" spans="1:5" x14ac:dyDescent="0.25">
      <c r="A27" s="1"/>
      <c r="B27" s="43"/>
      <c r="C27" s="43"/>
      <c r="D27" s="48"/>
    </row>
    <row r="28" spans="1:5" x14ac:dyDescent="0.25">
      <c r="A28" s="1"/>
      <c r="B28" s="43"/>
      <c r="C28" s="43"/>
      <c r="D28" s="48"/>
    </row>
    <row r="29" spans="1:5" x14ac:dyDescent="0.25">
      <c r="A29" s="1" t="s">
        <v>75</v>
      </c>
      <c r="B29" s="43" t="s">
        <v>84</v>
      </c>
      <c r="C29" s="43"/>
      <c r="D29" s="48"/>
    </row>
    <row r="30" spans="1:5" x14ac:dyDescent="0.25">
      <c r="A30" s="1"/>
      <c r="B30" s="43" t="s">
        <v>85</v>
      </c>
      <c r="C30" s="43"/>
      <c r="D30" s="48"/>
    </row>
    <row r="31" spans="1:5" x14ac:dyDescent="0.25">
      <c r="A31" s="1"/>
      <c r="B31" s="43" t="s">
        <v>86</v>
      </c>
      <c r="C31" s="43"/>
      <c r="D31" s="48"/>
    </row>
    <row r="32" spans="1:5" x14ac:dyDescent="0.25">
      <c r="A32" s="1"/>
      <c r="B32" s="43"/>
      <c r="C32" s="43"/>
      <c r="D32" s="48"/>
    </row>
    <row r="33" spans="1:4" x14ac:dyDescent="0.25">
      <c r="A33" s="1"/>
      <c r="B33" s="43" t="s">
        <v>76</v>
      </c>
      <c r="C33" s="43"/>
      <c r="D33" s="48"/>
    </row>
    <row r="34" spans="1:4" x14ac:dyDescent="0.25">
      <c r="A34" s="1"/>
      <c r="B34" s="43"/>
      <c r="C34" s="43"/>
      <c r="D34" s="48"/>
    </row>
    <row r="35" spans="1:4" x14ac:dyDescent="0.25">
      <c r="A35" s="1"/>
      <c r="B35" s="43"/>
      <c r="C35" s="43"/>
      <c r="D35" s="48"/>
    </row>
    <row r="36" spans="1:4" x14ac:dyDescent="0.25">
      <c r="A36" s="1"/>
      <c r="B36" s="43" t="s">
        <v>76</v>
      </c>
      <c r="C36" s="43"/>
      <c r="D36" s="48"/>
    </row>
    <row r="37" spans="1:4" x14ac:dyDescent="0.25">
      <c r="A37" s="1"/>
      <c r="B37" s="43"/>
      <c r="C37" s="43"/>
      <c r="D37" s="48"/>
    </row>
    <row r="38" spans="1:4" x14ac:dyDescent="0.25">
      <c r="A38" s="1"/>
      <c r="B38" s="43"/>
      <c r="C38" s="43"/>
      <c r="D38" s="48"/>
    </row>
    <row r="39" spans="1:4" x14ac:dyDescent="0.25">
      <c r="A39" s="1"/>
      <c r="B39" s="43"/>
      <c r="C39" s="43"/>
      <c r="D39" s="48"/>
    </row>
    <row r="40" spans="1:4" x14ac:dyDescent="0.25">
      <c r="A40" s="1"/>
      <c r="B40" s="43"/>
      <c r="C40" s="43"/>
      <c r="D40" s="48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2026-02-28T05:53:06Z</dcterms:modified>
</cp:coreProperties>
</file>