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5265" yWindow="5265" windowWidth="28800" windowHeight="15345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'1кв'!$A$1:$E$51</definedName>
    <definedName name="_xlnm.Print_Area" localSheetId="1">'2кв'!$A$1:$E$50</definedName>
    <definedName name="_xlnm.Print_Area" localSheetId="2">'3кв'!$A$1:$E$50</definedName>
    <definedName name="_xlnm.Print_Area" localSheetId="3">'4кв'!$A$1:$E$49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32" l="1"/>
  <c r="C15" i="32" l="1"/>
  <c r="C14" i="32"/>
  <c r="C18" i="32"/>
  <c r="C17" i="32"/>
  <c r="C13" i="32"/>
  <c r="C8" i="32"/>
  <c r="C6" i="32"/>
  <c r="C9" i="32" l="1"/>
  <c r="B45" i="31" l="1"/>
  <c r="E23" i="31"/>
  <c r="C12" i="32" s="1"/>
  <c r="E22" i="31"/>
  <c r="C11" i="32" s="1"/>
  <c r="C21" i="32" l="1"/>
  <c r="C22" i="32" s="1"/>
  <c r="E26" i="31"/>
  <c r="B48" i="31" s="1"/>
  <c r="B49" i="31" s="1"/>
  <c r="E26" i="30"/>
  <c r="E23" i="30" l="1"/>
  <c r="E22" i="30"/>
  <c r="E23" i="29"/>
  <c r="E22" i="29"/>
  <c r="E27" i="29" l="1"/>
  <c r="B49" i="29" s="1"/>
  <c r="E27" i="30"/>
  <c r="B49" i="30" s="1"/>
  <c r="E23" i="28"/>
  <c r="E22" i="28"/>
  <c r="E27" i="28" l="1"/>
  <c r="B50" i="28" s="1"/>
  <c r="B51" i="28" s="1"/>
  <c r="B46" i="29" s="1"/>
  <c r="B50" i="29" s="1"/>
  <c r="B46" i="30" s="1"/>
  <c r="B50" i="30" s="1"/>
</calcChain>
</file>

<file path=xl/sharedStrings.xml><?xml version="1.0" encoding="utf-8"?>
<sst xmlns="http://schemas.openxmlformats.org/spreadsheetml/2006/main" count="254" uniqueCount="92">
  <si>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</si>
  <si>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</si>
  <si>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</si>
  <si>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</si>
  <si>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</si>
  <si>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</si>
  <si>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</si>
  <si>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</si>
  <si>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</si>
  <si>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</si>
  <si>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</si>
  <si>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</si>
  <si>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</si>
  <si>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</si>
  <si>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</si>
  <si>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</si>
  <si>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</si>
  <si>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</si>
  <si>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</si>
  <si>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</si>
  <si>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</si>
  <si>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</si>
  <si>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</si>
  <si>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</si>
  <si>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</si>
  <si>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7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</si>
  <si>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№38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</si>
  <si>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</si>
  <si>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</si>
  <si>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</si>
  <si>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</si>
  <si>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</si>
  <si>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</si>
  <si>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</si>
  <si>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</si>
  <si>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 xml:space="preserve">Общехозяйственные расходы </t>
  </si>
  <si>
    <t>1 квартал</t>
  </si>
  <si>
    <t>Остаток на начало квартала</t>
  </si>
  <si>
    <t xml:space="preserve">определена приложением № 9 к договору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</si>
  <si>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</si>
  <si>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 Бовкун Алексея Александровича</t>
    </r>
  </si>
  <si>
    <t>Исполнитель - ООО ЖКХ "Локомотив", в лице директора  Бовкун А.А.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</si>
  <si>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Крипак Ирины Вячеславовны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</si>
  <si>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№25 от 16.05.2021 г.</t>
    </r>
  </si>
  <si>
    <t>Заказчик - Собственники МКД, в лице председателя совета МКД Крипак И.В.</t>
  </si>
  <si>
    <t>S квартир = 634,2м2</t>
  </si>
  <si>
    <t>Предъявлено населению 51484,35</t>
  </si>
  <si>
    <t>за 1 квартал 2025 года</t>
  </si>
  <si>
    <t>31.03.2025 г.</t>
  </si>
  <si>
    <t>Устройство вентиляции (смета)</t>
  </si>
  <si>
    <t>февраль</t>
  </si>
  <si>
    <t xml:space="preserve">           2. Всего за период с "01" 01 2025 г. по "31" 03 2025 г. выполнено работ (оказано услуг) на общую сумму сорок девять тысяч семьсот сорок четыре рубля  52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</si>
  <si>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</si>
  <si>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</si>
  <si>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</si>
  <si>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</si>
  <si>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</si>
  <si>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</si>
  <si>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сорок две тысячи сто девяносто девять рублей 67 копеек.</t>
  </si>
  <si>
    <t>Ремонт штукатурки дымовых труб (смета)</t>
  </si>
  <si>
    <t>Частичный ремонт шиферной кровли (кв 8)</t>
  </si>
  <si>
    <t>сентябрь</t>
  </si>
  <si>
    <t>ч/час</t>
  </si>
  <si>
    <t xml:space="preserve">           2. Всего за период с "01" 07 2025 г. по "30" 09 2025 г. выполнено работ (оказано услуг) на общую сумму  девяносто шесть тысяч емьсот двадцатьшесть рублей 69 копеек.</t>
  </si>
  <si>
    <t>Предъявлено населению 56735,55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</si>
  <si>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</si>
  <si>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</si>
  <si>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</si>
  <si>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</si>
  <si>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7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</si>
  <si>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</si>
  <si>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</si>
  <si>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</si>
  <si>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</si>
  <si>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</si>
  <si>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</si>
  <si>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</si>
  <si>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</si>
  <si>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</si>
  <si>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</si>
  <si>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</si>
  <si>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</si>
  <si>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</si>
  <si>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</si>
  <si>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</si>
  <si>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Непредвиденные работы 4 ч/ч</t>
  </si>
  <si>
    <t xml:space="preserve">           2. Всего за период с "01" 10  2025 г. по "31" 12  2025 г. выполнено работ (оказано услуг) на общую сумму  сорок пять тысяч триста семьдесят три рубля 93 копейки</t>
  </si>
  <si>
    <t>Начислено всего 216439,8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</si>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</sst>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4" fillId="0" borderId="0" xfId="0" applyFont="1" applyAlignme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1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1" fillId="0" borderId="1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6" fillId="0" borderId="0" xfId="0" applyNumberFormat="1" applyFont="1"/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22" zoomScaleSheetLayoutView="100" workbookViewId="0">
      <selection activeCell="E25" sqref="E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4.8554687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9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47</v>
      </c>
      <c r="B3" s="67"/>
      <c r="C3" s="67"/>
      <c r="D3" s="67"/>
      <c r="E3" s="67"/>
    </row>
    <row r="4" spans="1:5" s="1" customFormat="1" ht="15.75" x14ac:dyDescent="0.25">
      <c r="A4" s="20" t="s">
        <v>13</v>
      </c>
      <c r="B4" s="21"/>
      <c r="C4" s="21"/>
      <c r="D4" s="24"/>
      <c r="E4" s="23" t="s">
        <v>48</v>
      </c>
    </row>
    <row r="5" spans="1:5" ht="12.75" customHeight="1" x14ac:dyDescent="0.25">
      <c r="A5" s="29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70" t="s">
        <v>42</v>
      </c>
      <c r="B9" s="70"/>
      <c r="C9" s="70"/>
      <c r="D9" s="70"/>
      <c r="E9" s="70"/>
    </row>
    <row r="10" spans="1:5" ht="21" customHeight="1" x14ac:dyDescent="0.25">
      <c r="A10" s="71" t="s">
        <v>14</v>
      </c>
      <c r="B10" s="72"/>
      <c r="C10" s="72"/>
      <c r="D10" s="72"/>
      <c r="E10" s="72"/>
    </row>
    <row r="11" spans="1:5" ht="27" customHeight="1" x14ac:dyDescent="0.25">
      <c r="A11" s="70" t="s">
        <v>43</v>
      </c>
      <c r="B11" s="70"/>
      <c r="C11" s="70"/>
      <c r="D11" s="70"/>
      <c r="E11" s="70"/>
    </row>
    <row r="12" spans="1:5" x14ac:dyDescent="0.25">
      <c r="A12" s="62" t="s">
        <v>15</v>
      </c>
      <c r="B12" s="63"/>
      <c r="C12" s="63"/>
      <c r="D12" s="63"/>
      <c r="E12" s="63"/>
    </row>
    <row r="13" spans="1:5" ht="21.75" customHeight="1" x14ac:dyDescent="0.25">
      <c r="A13" s="68" t="s">
        <v>22</v>
      </c>
      <c r="B13" s="68"/>
      <c r="C13" s="68"/>
      <c r="D13" s="68"/>
      <c r="E13" s="68"/>
    </row>
    <row r="14" spans="1:5" ht="18.75" customHeight="1" x14ac:dyDescent="0.25">
      <c r="A14" s="62" t="s">
        <v>2</v>
      </c>
      <c r="B14" s="63"/>
      <c r="C14" s="63"/>
      <c r="D14" s="63"/>
      <c r="E14" s="63"/>
    </row>
    <row r="15" spans="1:5" ht="13.9" customHeight="1" x14ac:dyDescent="0.25">
      <c r="A15" s="68" t="s">
        <v>40</v>
      </c>
      <c r="B15" s="68"/>
      <c r="C15" s="68"/>
      <c r="D15" s="68"/>
      <c r="E15" s="68"/>
    </row>
    <row r="16" spans="1:5" ht="10.5" customHeight="1" x14ac:dyDescent="0.25">
      <c r="A16" s="62" t="s">
        <v>16</v>
      </c>
      <c r="B16" s="62"/>
      <c r="C16" s="62"/>
      <c r="D16" s="62"/>
      <c r="E16" s="62"/>
    </row>
    <row r="17" spans="1:8" ht="30.75" customHeight="1" x14ac:dyDescent="0.25">
      <c r="A17" s="68" t="s">
        <v>17</v>
      </c>
      <c r="B17" s="68"/>
      <c r="C17" s="68"/>
      <c r="D17" s="68"/>
      <c r="E17" s="68"/>
    </row>
    <row r="18" spans="1:8" ht="58.9" customHeight="1" x14ac:dyDescent="0.25">
      <c r="A18" s="68" t="s">
        <v>26</v>
      </c>
      <c r="B18" s="68"/>
      <c r="C18" s="68"/>
      <c r="D18" s="68"/>
      <c r="E18" s="68"/>
    </row>
    <row r="19" spans="1:8" ht="33.75" customHeight="1" x14ac:dyDescent="0.25">
      <c r="A19" s="74" t="s">
        <v>27</v>
      </c>
      <c r="B19" s="74"/>
      <c r="C19" s="74"/>
      <c r="D19" s="74"/>
      <c r="E19" s="74"/>
    </row>
    <row r="20" spans="1:8" ht="21.75" customHeight="1" x14ac:dyDescent="0.25">
      <c r="A20" s="75"/>
      <c r="B20" s="75"/>
      <c r="C20" s="75"/>
      <c r="D20" s="75"/>
      <c r="E20" s="75"/>
      <c r="F20" s="2">
        <v>634.20000000000005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39</v>
      </c>
      <c r="B22" s="8" t="s">
        <v>38</v>
      </c>
      <c r="C22" s="3" t="s">
        <v>4</v>
      </c>
      <c r="D22" s="3">
        <v>17.5</v>
      </c>
      <c r="E22" s="7">
        <f>D22*F20*G20</f>
        <v>33295.5</v>
      </c>
    </row>
    <row r="23" spans="1:8" x14ac:dyDescent="0.25">
      <c r="A23" s="6" t="s">
        <v>35</v>
      </c>
      <c r="B23" s="8" t="s">
        <v>23</v>
      </c>
      <c r="C23" s="3" t="s">
        <v>4</v>
      </c>
      <c r="D23" s="3">
        <v>4.68</v>
      </c>
      <c r="E23" s="7">
        <f>D23*F20*G20</f>
        <v>8904.1679999999997</v>
      </c>
    </row>
    <row r="24" spans="1:8" x14ac:dyDescent="0.25">
      <c r="A24" s="6" t="s">
        <v>28</v>
      </c>
      <c r="B24" s="8" t="s">
        <v>36</v>
      </c>
      <c r="C24" s="3" t="s">
        <v>29</v>
      </c>
      <c r="D24" s="3"/>
      <c r="E24" s="7">
        <v>272</v>
      </c>
    </row>
    <row r="25" spans="1:8" x14ac:dyDescent="0.25">
      <c r="A25" s="34" t="s">
        <v>49</v>
      </c>
      <c r="B25" s="8" t="s">
        <v>50</v>
      </c>
      <c r="C25" s="3" t="s">
        <v>29</v>
      </c>
      <c r="D25" s="3"/>
      <c r="E25" s="7">
        <v>7272.85</v>
      </c>
    </row>
    <row r="26" spans="1:8" x14ac:dyDescent="0.25">
      <c r="A26" s="22"/>
      <c r="B26" s="8"/>
      <c r="C26" s="3"/>
      <c r="D26" s="3"/>
      <c r="E26" s="7"/>
    </row>
    <row r="27" spans="1:8" s="13" customFormat="1" ht="14.25" x14ac:dyDescent="0.2">
      <c r="A27" s="9" t="s">
        <v>24</v>
      </c>
      <c r="B27" s="10"/>
      <c r="C27" s="11"/>
      <c r="D27" s="11"/>
      <c r="E27" s="12">
        <f>SUM(E22:E26)</f>
        <v>49744.517999999996</v>
      </c>
    </row>
    <row r="29" spans="1:8" ht="29.25" customHeight="1" x14ac:dyDescent="0.25">
      <c r="A29" s="70" t="s">
        <v>51</v>
      </c>
      <c r="B29" s="70"/>
      <c r="C29" s="70"/>
      <c r="D29" s="70"/>
      <c r="E29" s="70"/>
    </row>
    <row r="30" spans="1:8" ht="32.25" customHeight="1" x14ac:dyDescent="0.25">
      <c r="A30" s="68" t="s">
        <v>21</v>
      </c>
      <c r="B30" s="68"/>
      <c r="C30" s="68"/>
      <c r="D30" s="68"/>
      <c r="E30" s="68"/>
    </row>
    <row r="31" spans="1:8" ht="13.9" customHeight="1" x14ac:dyDescent="0.25">
      <c r="A31" s="68" t="s">
        <v>20</v>
      </c>
      <c r="B31" s="68"/>
      <c r="C31" s="68"/>
      <c r="D31" s="68"/>
      <c r="E31" s="68"/>
      <c r="F31" s="13"/>
      <c r="G31" s="13"/>
      <c r="H31" s="14"/>
    </row>
    <row r="32" spans="1:8" ht="30" customHeight="1" x14ac:dyDescent="0.25">
      <c r="A32" s="68" t="s">
        <v>30</v>
      </c>
      <c r="B32" s="68"/>
      <c r="C32" s="68"/>
      <c r="D32" s="68"/>
      <c r="E32" s="68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26"/>
      <c r="B34" s="26"/>
      <c r="C34" s="26"/>
      <c r="D34" s="26"/>
      <c r="E34" s="26"/>
    </row>
    <row r="35" spans="1:5" x14ac:dyDescent="0.25">
      <c r="A35" s="73" t="s">
        <v>5</v>
      </c>
      <c r="B35" s="73"/>
      <c r="C35" s="73"/>
      <c r="D35" s="73"/>
      <c r="E35" s="73"/>
    </row>
    <row r="36" spans="1:5" x14ac:dyDescent="0.25">
      <c r="A36" s="68" t="s">
        <v>18</v>
      </c>
      <c r="B36" s="68"/>
      <c r="C36" s="68"/>
      <c r="D36" s="68"/>
      <c r="E36" s="68"/>
    </row>
    <row r="37" spans="1:5" ht="13.9" customHeight="1" x14ac:dyDescent="0.25">
      <c r="A37" s="76" t="s">
        <v>41</v>
      </c>
      <c r="B37" s="76"/>
      <c r="C37" s="76"/>
      <c r="D37" s="76"/>
      <c r="E37" s="76"/>
    </row>
    <row r="38" spans="1:5" x14ac:dyDescent="0.25">
      <c r="B38" s="77" t="s">
        <v>19</v>
      </c>
      <c r="C38" s="77"/>
      <c r="D38" s="77"/>
      <c r="E38" s="5" t="s">
        <v>6</v>
      </c>
    </row>
    <row r="39" spans="1:5" x14ac:dyDescent="0.25">
      <c r="A39" s="28"/>
      <c r="B39" s="28"/>
      <c r="C39" s="28"/>
      <c r="D39" s="28"/>
      <c r="E39" s="28"/>
    </row>
    <row r="40" spans="1:5" ht="13.9" customHeight="1" x14ac:dyDescent="0.25">
      <c r="A40" s="76" t="s">
        <v>44</v>
      </c>
      <c r="B40" s="76"/>
      <c r="C40" s="76"/>
      <c r="D40" s="76"/>
      <c r="E40" s="76"/>
    </row>
    <row r="41" spans="1:5" x14ac:dyDescent="0.25">
      <c r="B41" s="77" t="s">
        <v>19</v>
      </c>
      <c r="C41" s="77"/>
      <c r="D41" s="77"/>
      <c r="E41" s="5" t="s">
        <v>6</v>
      </c>
    </row>
    <row r="44" spans="1:5" x14ac:dyDescent="0.25">
      <c r="A44" s="25" t="s">
        <v>45</v>
      </c>
    </row>
    <row r="45" spans="1:5" x14ac:dyDescent="0.25">
      <c r="A45" s="13" t="s">
        <v>31</v>
      </c>
    </row>
    <row r="46" spans="1:5" x14ac:dyDescent="0.25">
      <c r="A46" s="2" t="s">
        <v>37</v>
      </c>
      <c r="B46" s="15">
        <v>60529.29</v>
      </c>
    </row>
    <row r="47" spans="1:5" x14ac:dyDescent="0.25">
      <c r="A47" s="17" t="s">
        <v>46</v>
      </c>
      <c r="B47" s="16"/>
    </row>
    <row r="48" spans="1:5" x14ac:dyDescent="0.25">
      <c r="A48" s="2" t="s">
        <v>33</v>
      </c>
      <c r="B48" s="16">
        <v>49811.01</v>
      </c>
    </row>
    <row r="49" spans="1:2" x14ac:dyDescent="0.25">
      <c r="B49" s="16"/>
    </row>
    <row r="50" spans="1:2" ht="30" x14ac:dyDescent="0.25">
      <c r="A50" s="27" t="s">
        <v>34</v>
      </c>
      <c r="B50" s="16">
        <f>E27</f>
        <v>49744.517999999996</v>
      </c>
    </row>
    <row r="51" spans="1:2" x14ac:dyDescent="0.25">
      <c r="A51" s="13" t="s">
        <v>32</v>
      </c>
      <c r="B51" s="18">
        <f>B46+B48+B49-B50</f>
        <v>60595.782000000007</v>
      </c>
    </row>
    <row r="53" spans="1:2" x14ac:dyDescent="0.25">
      <c r="B53" s="2">
        <v>60529.29</v>
      </c>
    </row>
  </sheetData>
  <mergeCells count="29">
    <mergeCell ref="A36:E36"/>
    <mergeCell ref="A37:E37"/>
    <mergeCell ref="B38:D38"/>
    <mergeCell ref="A40:E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20" zoomScaleSheetLayoutView="100" workbookViewId="0">
      <selection activeCell="B25" sqref="B25:B2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4.8554687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9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52</v>
      </c>
      <c r="B3" s="67"/>
      <c r="C3" s="67"/>
      <c r="D3" s="67"/>
      <c r="E3" s="67"/>
    </row>
    <row r="4" spans="1:5" s="1" customFormat="1" ht="15.75" x14ac:dyDescent="0.25">
      <c r="A4" s="20" t="s">
        <v>13</v>
      </c>
      <c r="B4" s="21"/>
      <c r="C4" s="21"/>
      <c r="D4" s="24"/>
      <c r="E4" s="23" t="s">
        <v>53</v>
      </c>
    </row>
    <row r="5" spans="1:5" ht="12.75" customHeight="1" x14ac:dyDescent="0.25">
      <c r="A5" s="31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70" t="s">
        <v>42</v>
      </c>
      <c r="B9" s="70"/>
      <c r="C9" s="70"/>
      <c r="D9" s="70"/>
      <c r="E9" s="70"/>
    </row>
    <row r="10" spans="1:5" ht="21" customHeight="1" x14ac:dyDescent="0.25">
      <c r="A10" s="71" t="s">
        <v>14</v>
      </c>
      <c r="B10" s="72"/>
      <c r="C10" s="72"/>
      <c r="D10" s="72"/>
      <c r="E10" s="72"/>
    </row>
    <row r="11" spans="1:5" ht="27" customHeight="1" x14ac:dyDescent="0.25">
      <c r="A11" s="70" t="s">
        <v>43</v>
      </c>
      <c r="B11" s="70"/>
      <c r="C11" s="70"/>
      <c r="D11" s="70"/>
      <c r="E11" s="70"/>
    </row>
    <row r="12" spans="1:5" x14ac:dyDescent="0.25">
      <c r="A12" s="62" t="s">
        <v>15</v>
      </c>
      <c r="B12" s="63"/>
      <c r="C12" s="63"/>
      <c r="D12" s="63"/>
      <c r="E12" s="63"/>
    </row>
    <row r="13" spans="1:5" ht="21.75" customHeight="1" x14ac:dyDescent="0.25">
      <c r="A13" s="68" t="s">
        <v>22</v>
      </c>
      <c r="B13" s="68"/>
      <c r="C13" s="68"/>
      <c r="D13" s="68"/>
      <c r="E13" s="68"/>
    </row>
    <row r="14" spans="1:5" ht="18.75" customHeight="1" x14ac:dyDescent="0.25">
      <c r="A14" s="62" t="s">
        <v>2</v>
      </c>
      <c r="B14" s="63"/>
      <c r="C14" s="63"/>
      <c r="D14" s="63"/>
      <c r="E14" s="63"/>
    </row>
    <row r="15" spans="1:5" ht="13.9" customHeight="1" x14ac:dyDescent="0.25">
      <c r="A15" s="68" t="s">
        <v>40</v>
      </c>
      <c r="B15" s="68"/>
      <c r="C15" s="68"/>
      <c r="D15" s="68"/>
      <c r="E15" s="68"/>
    </row>
    <row r="16" spans="1:5" ht="10.5" customHeight="1" x14ac:dyDescent="0.25">
      <c r="A16" s="62" t="s">
        <v>16</v>
      </c>
      <c r="B16" s="62"/>
      <c r="C16" s="62"/>
      <c r="D16" s="62"/>
      <c r="E16" s="62"/>
    </row>
    <row r="17" spans="1:8" ht="30.75" customHeight="1" x14ac:dyDescent="0.25">
      <c r="A17" s="68" t="s">
        <v>17</v>
      </c>
      <c r="B17" s="68"/>
      <c r="C17" s="68"/>
      <c r="D17" s="68"/>
      <c r="E17" s="68"/>
    </row>
    <row r="18" spans="1:8" ht="58.9" customHeight="1" x14ac:dyDescent="0.25">
      <c r="A18" s="68" t="s">
        <v>26</v>
      </c>
      <c r="B18" s="68"/>
      <c r="C18" s="68"/>
      <c r="D18" s="68"/>
      <c r="E18" s="68"/>
    </row>
    <row r="19" spans="1:8" ht="33.75" customHeight="1" x14ac:dyDescent="0.25">
      <c r="A19" s="74" t="s">
        <v>27</v>
      </c>
      <c r="B19" s="74"/>
      <c r="C19" s="74"/>
      <c r="D19" s="74"/>
      <c r="E19" s="74"/>
    </row>
    <row r="20" spans="1:8" ht="21.75" customHeight="1" x14ac:dyDescent="0.25">
      <c r="A20" s="75"/>
      <c r="B20" s="75"/>
      <c r="C20" s="75"/>
      <c r="D20" s="75"/>
      <c r="E20" s="75"/>
      <c r="F20" s="2">
        <v>634.20000000000005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39</v>
      </c>
      <c r="B22" s="8" t="s">
        <v>38</v>
      </c>
      <c r="C22" s="3" t="s">
        <v>4</v>
      </c>
      <c r="D22" s="3">
        <v>17.5</v>
      </c>
      <c r="E22" s="7">
        <f>D22*F20*G20</f>
        <v>33295.5</v>
      </c>
    </row>
    <row r="23" spans="1:8" x14ac:dyDescent="0.25">
      <c r="A23" s="6" t="s">
        <v>35</v>
      </c>
      <c r="B23" s="8" t="s">
        <v>23</v>
      </c>
      <c r="C23" s="3" t="s">
        <v>4</v>
      </c>
      <c r="D23" s="3">
        <v>4.68</v>
      </c>
      <c r="E23" s="7">
        <f>D23*F20*G20</f>
        <v>8904.1679999999997</v>
      </c>
    </row>
    <row r="24" spans="1:8" x14ac:dyDescent="0.25">
      <c r="A24" s="6" t="s">
        <v>28</v>
      </c>
      <c r="B24" s="8" t="s">
        <v>54</v>
      </c>
      <c r="C24" s="3" t="s">
        <v>29</v>
      </c>
      <c r="D24" s="3"/>
      <c r="E24" s="7"/>
    </row>
    <row r="25" spans="1:8" x14ac:dyDescent="0.25">
      <c r="A25" s="34"/>
      <c r="B25" s="8"/>
      <c r="C25" s="3"/>
      <c r="D25" s="3"/>
      <c r="E25" s="7"/>
    </row>
    <row r="26" spans="1:8" x14ac:dyDescent="0.25">
      <c r="A26" s="22"/>
      <c r="B26" s="8"/>
      <c r="C26" s="3"/>
      <c r="D26" s="3"/>
      <c r="E26" s="7"/>
    </row>
    <row r="27" spans="1:8" s="13" customFormat="1" ht="14.25" x14ac:dyDescent="0.2">
      <c r="A27" s="9" t="s">
        <v>24</v>
      </c>
      <c r="B27" s="10"/>
      <c r="C27" s="11"/>
      <c r="D27" s="11"/>
      <c r="E27" s="12">
        <f>SUM(E22:E26)</f>
        <v>42199.667999999998</v>
      </c>
    </row>
    <row r="29" spans="1:8" ht="29.25" customHeight="1" x14ac:dyDescent="0.25">
      <c r="A29" s="70" t="s">
        <v>58</v>
      </c>
      <c r="B29" s="70"/>
      <c r="C29" s="70"/>
      <c r="D29" s="70"/>
      <c r="E29" s="70"/>
    </row>
    <row r="30" spans="1:8" ht="32.25" customHeight="1" x14ac:dyDescent="0.25">
      <c r="A30" s="68" t="s">
        <v>21</v>
      </c>
      <c r="B30" s="68"/>
      <c r="C30" s="68"/>
      <c r="D30" s="68"/>
      <c r="E30" s="68"/>
    </row>
    <row r="31" spans="1:8" ht="13.9" customHeight="1" x14ac:dyDescent="0.25">
      <c r="A31" s="68" t="s">
        <v>20</v>
      </c>
      <c r="B31" s="68"/>
      <c r="C31" s="68"/>
      <c r="D31" s="68"/>
      <c r="E31" s="68"/>
      <c r="F31" s="13"/>
      <c r="G31" s="13"/>
      <c r="H31" s="14"/>
    </row>
    <row r="32" spans="1:8" ht="30" customHeight="1" x14ac:dyDescent="0.25">
      <c r="A32" s="68" t="s">
        <v>30</v>
      </c>
      <c r="B32" s="68"/>
      <c r="C32" s="68"/>
      <c r="D32" s="68"/>
      <c r="E32" s="68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32"/>
      <c r="B34" s="32"/>
      <c r="C34" s="32"/>
      <c r="D34" s="32"/>
      <c r="E34" s="32"/>
    </row>
    <row r="35" spans="1:5" x14ac:dyDescent="0.25">
      <c r="A35" s="73" t="s">
        <v>5</v>
      </c>
      <c r="B35" s="73"/>
      <c r="C35" s="73"/>
      <c r="D35" s="73"/>
      <c r="E35" s="73"/>
    </row>
    <row r="36" spans="1:5" x14ac:dyDescent="0.25">
      <c r="A36" s="68" t="s">
        <v>18</v>
      </c>
      <c r="B36" s="68"/>
      <c r="C36" s="68"/>
      <c r="D36" s="68"/>
      <c r="E36" s="68"/>
    </row>
    <row r="37" spans="1:5" ht="13.9" customHeight="1" x14ac:dyDescent="0.25">
      <c r="A37" s="76" t="s">
        <v>41</v>
      </c>
      <c r="B37" s="76"/>
      <c r="C37" s="76"/>
      <c r="D37" s="76"/>
      <c r="E37" s="76"/>
    </row>
    <row r="38" spans="1:5" x14ac:dyDescent="0.25">
      <c r="B38" s="77" t="s">
        <v>19</v>
      </c>
      <c r="C38" s="77"/>
      <c r="D38" s="77"/>
      <c r="E38" s="5" t="s">
        <v>6</v>
      </c>
    </row>
    <row r="39" spans="1:5" x14ac:dyDescent="0.25">
      <c r="A39" s="30"/>
      <c r="B39" s="30"/>
      <c r="C39" s="30"/>
      <c r="D39" s="30"/>
      <c r="E39" s="30"/>
    </row>
    <row r="40" spans="1:5" ht="13.9" customHeight="1" x14ac:dyDescent="0.25">
      <c r="A40" s="76" t="s">
        <v>44</v>
      </c>
      <c r="B40" s="76"/>
      <c r="C40" s="76"/>
      <c r="D40" s="76"/>
      <c r="E40" s="76"/>
    </row>
    <row r="41" spans="1:5" x14ac:dyDescent="0.25">
      <c r="B41" s="77" t="s">
        <v>19</v>
      </c>
      <c r="C41" s="77"/>
      <c r="D41" s="77"/>
      <c r="E41" s="5" t="s">
        <v>6</v>
      </c>
    </row>
    <row r="44" spans="1:5" x14ac:dyDescent="0.25">
      <c r="A44" s="25" t="s">
        <v>45</v>
      </c>
    </row>
    <row r="45" spans="1:5" x14ac:dyDescent="0.25">
      <c r="A45" s="13" t="s">
        <v>31</v>
      </c>
    </row>
    <row r="46" spans="1:5" x14ac:dyDescent="0.25">
      <c r="A46" s="2" t="s">
        <v>37</v>
      </c>
      <c r="B46" s="15">
        <f>'1кв'!B51</f>
        <v>60595.782000000007</v>
      </c>
    </row>
    <row r="47" spans="1:5" x14ac:dyDescent="0.25">
      <c r="A47" s="17" t="s">
        <v>46</v>
      </c>
      <c r="B47" s="16"/>
    </row>
    <row r="48" spans="1:5" x14ac:dyDescent="0.25">
      <c r="A48" s="2" t="s">
        <v>33</v>
      </c>
      <c r="B48" s="16">
        <v>53906.23</v>
      </c>
    </row>
    <row r="49" spans="1:2" ht="30" x14ac:dyDescent="0.25">
      <c r="A49" s="33" t="s">
        <v>34</v>
      </c>
      <c r="B49" s="16">
        <f>E27</f>
        <v>42199.667999999998</v>
      </c>
    </row>
    <row r="50" spans="1:2" x14ac:dyDescent="0.25">
      <c r="A50" s="13" t="s">
        <v>32</v>
      </c>
      <c r="B50" s="18">
        <f>B46+B48-B49</f>
        <v>72302.344000000012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21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4.8554687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9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55</v>
      </c>
      <c r="B3" s="67"/>
      <c r="C3" s="67"/>
      <c r="D3" s="67"/>
      <c r="E3" s="67"/>
    </row>
    <row r="4" spans="1:5" s="1" customFormat="1" ht="15.75" x14ac:dyDescent="0.25">
      <c r="A4" s="20" t="s">
        <v>13</v>
      </c>
      <c r="B4" s="21"/>
      <c r="C4" s="21"/>
      <c r="D4" s="24"/>
      <c r="E4" s="23" t="s">
        <v>56</v>
      </c>
    </row>
    <row r="5" spans="1:5" ht="12.75" customHeight="1" x14ac:dyDescent="0.25">
      <c r="A5" s="31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70" t="s">
        <v>42</v>
      </c>
      <c r="B9" s="70"/>
      <c r="C9" s="70"/>
      <c r="D9" s="70"/>
      <c r="E9" s="70"/>
    </row>
    <row r="10" spans="1:5" ht="21" customHeight="1" x14ac:dyDescent="0.25">
      <c r="A10" s="71" t="s">
        <v>14</v>
      </c>
      <c r="B10" s="72"/>
      <c r="C10" s="72"/>
      <c r="D10" s="72"/>
      <c r="E10" s="72"/>
    </row>
    <row r="11" spans="1:5" ht="27" customHeight="1" x14ac:dyDescent="0.25">
      <c r="A11" s="70" t="s">
        <v>43</v>
      </c>
      <c r="B11" s="70"/>
      <c r="C11" s="70"/>
      <c r="D11" s="70"/>
      <c r="E11" s="70"/>
    </row>
    <row r="12" spans="1:5" x14ac:dyDescent="0.25">
      <c r="A12" s="62" t="s">
        <v>15</v>
      </c>
      <c r="B12" s="63"/>
      <c r="C12" s="63"/>
      <c r="D12" s="63"/>
      <c r="E12" s="63"/>
    </row>
    <row r="13" spans="1:5" ht="21.75" customHeight="1" x14ac:dyDescent="0.25">
      <c r="A13" s="68" t="s">
        <v>22</v>
      </c>
      <c r="B13" s="68"/>
      <c r="C13" s="68"/>
      <c r="D13" s="68"/>
      <c r="E13" s="68"/>
    </row>
    <row r="14" spans="1:5" ht="18.75" customHeight="1" x14ac:dyDescent="0.25">
      <c r="A14" s="62" t="s">
        <v>2</v>
      </c>
      <c r="B14" s="63"/>
      <c r="C14" s="63"/>
      <c r="D14" s="63"/>
      <c r="E14" s="63"/>
    </row>
    <row r="15" spans="1:5" ht="13.9" customHeight="1" x14ac:dyDescent="0.25">
      <c r="A15" s="68" t="s">
        <v>40</v>
      </c>
      <c r="B15" s="68"/>
      <c r="C15" s="68"/>
      <c r="D15" s="68"/>
      <c r="E15" s="68"/>
    </row>
    <row r="16" spans="1:5" ht="10.5" customHeight="1" x14ac:dyDescent="0.25">
      <c r="A16" s="62" t="s">
        <v>16</v>
      </c>
      <c r="B16" s="62"/>
      <c r="C16" s="62"/>
      <c r="D16" s="62"/>
      <c r="E16" s="62"/>
    </row>
    <row r="17" spans="1:8" ht="30.75" customHeight="1" x14ac:dyDescent="0.25">
      <c r="A17" s="68" t="s">
        <v>17</v>
      </c>
      <c r="B17" s="68"/>
      <c r="C17" s="68"/>
      <c r="D17" s="68"/>
      <c r="E17" s="68"/>
    </row>
    <row r="18" spans="1:8" ht="58.9" customHeight="1" x14ac:dyDescent="0.25">
      <c r="A18" s="68" t="s">
        <v>26</v>
      </c>
      <c r="B18" s="68"/>
      <c r="C18" s="68"/>
      <c r="D18" s="68"/>
      <c r="E18" s="68"/>
    </row>
    <row r="19" spans="1:8" ht="33.75" customHeight="1" x14ac:dyDescent="0.25">
      <c r="A19" s="74" t="s">
        <v>27</v>
      </c>
      <c r="B19" s="74"/>
      <c r="C19" s="74"/>
      <c r="D19" s="74"/>
      <c r="E19" s="74"/>
    </row>
    <row r="20" spans="1:8" ht="21.75" customHeight="1" x14ac:dyDescent="0.25">
      <c r="A20" s="75"/>
      <c r="B20" s="75"/>
      <c r="C20" s="75"/>
      <c r="D20" s="75"/>
      <c r="E20" s="75"/>
      <c r="F20" s="2">
        <v>634.20000000000005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39</v>
      </c>
      <c r="B22" s="8" t="s">
        <v>38</v>
      </c>
      <c r="C22" s="3" t="s">
        <v>4</v>
      </c>
      <c r="D22" s="3">
        <v>18.34</v>
      </c>
      <c r="E22" s="7">
        <f>D22*F20*G20</f>
        <v>34893.684000000001</v>
      </c>
    </row>
    <row r="23" spans="1:8" x14ac:dyDescent="0.25">
      <c r="A23" s="6" t="s">
        <v>35</v>
      </c>
      <c r="B23" s="8" t="s">
        <v>23</v>
      </c>
      <c r="C23" s="3" t="s">
        <v>4</v>
      </c>
      <c r="D23" s="3">
        <v>5.12</v>
      </c>
      <c r="E23" s="7">
        <f>D23*F20*G20</f>
        <v>9741.3120000000017</v>
      </c>
    </row>
    <row r="24" spans="1:8" x14ac:dyDescent="0.25">
      <c r="A24" s="6" t="s">
        <v>28</v>
      </c>
      <c r="B24" s="8" t="s">
        <v>57</v>
      </c>
      <c r="C24" s="3" t="s">
        <v>29</v>
      </c>
      <c r="D24" s="3"/>
      <c r="E24" s="7">
        <v>25</v>
      </c>
    </row>
    <row r="25" spans="1:8" ht="30" x14ac:dyDescent="0.25">
      <c r="A25" s="39" t="s">
        <v>59</v>
      </c>
      <c r="B25" s="8" t="s">
        <v>61</v>
      </c>
      <c r="C25" s="3" t="s">
        <v>29</v>
      </c>
      <c r="D25" s="3"/>
      <c r="E25" s="7">
        <v>50731.65</v>
      </c>
    </row>
    <row r="26" spans="1:8" ht="30" x14ac:dyDescent="0.25">
      <c r="A26" s="40" t="s">
        <v>60</v>
      </c>
      <c r="B26" s="8" t="s">
        <v>61</v>
      </c>
      <c r="C26" s="3" t="s">
        <v>62</v>
      </c>
      <c r="D26" s="3">
        <v>4</v>
      </c>
      <c r="E26" s="7">
        <f>D26*333.76</f>
        <v>1335.04</v>
      </c>
    </row>
    <row r="27" spans="1:8" s="13" customFormat="1" ht="14.25" x14ac:dyDescent="0.2">
      <c r="A27" s="9" t="s">
        <v>24</v>
      </c>
      <c r="B27" s="10"/>
      <c r="C27" s="11"/>
      <c r="D27" s="11"/>
      <c r="E27" s="12">
        <f>SUM(E22:E26)</f>
        <v>96726.686000000002</v>
      </c>
    </row>
    <row r="29" spans="1:8" ht="29.25" customHeight="1" x14ac:dyDescent="0.25">
      <c r="A29" s="70" t="s">
        <v>63</v>
      </c>
      <c r="B29" s="70"/>
      <c r="C29" s="70"/>
      <c r="D29" s="70"/>
      <c r="E29" s="70"/>
    </row>
    <row r="30" spans="1:8" ht="32.25" customHeight="1" x14ac:dyDescent="0.25">
      <c r="A30" s="68" t="s">
        <v>21</v>
      </c>
      <c r="B30" s="68"/>
      <c r="C30" s="68"/>
      <c r="D30" s="68"/>
      <c r="E30" s="68"/>
    </row>
    <row r="31" spans="1:8" ht="13.9" customHeight="1" x14ac:dyDescent="0.25">
      <c r="A31" s="68" t="s">
        <v>20</v>
      </c>
      <c r="B31" s="68"/>
      <c r="C31" s="68"/>
      <c r="D31" s="68"/>
      <c r="E31" s="68"/>
      <c r="F31" s="13"/>
      <c r="G31" s="13"/>
      <c r="H31" s="14"/>
    </row>
    <row r="32" spans="1:8" ht="30" customHeight="1" x14ac:dyDescent="0.25">
      <c r="A32" s="68" t="s">
        <v>30</v>
      </c>
      <c r="B32" s="68"/>
      <c r="C32" s="68"/>
      <c r="D32" s="68"/>
      <c r="E32" s="68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32"/>
      <c r="B34" s="32"/>
      <c r="C34" s="32"/>
      <c r="D34" s="32"/>
      <c r="E34" s="32"/>
    </row>
    <row r="35" spans="1:5" x14ac:dyDescent="0.25">
      <c r="A35" s="73" t="s">
        <v>5</v>
      </c>
      <c r="B35" s="73"/>
      <c r="C35" s="73"/>
      <c r="D35" s="73"/>
      <c r="E35" s="73"/>
    </row>
    <row r="36" spans="1:5" x14ac:dyDescent="0.25">
      <c r="A36" s="68" t="s">
        <v>18</v>
      </c>
      <c r="B36" s="68"/>
      <c r="C36" s="68"/>
      <c r="D36" s="68"/>
      <c r="E36" s="68"/>
    </row>
    <row r="37" spans="1:5" ht="13.9" customHeight="1" x14ac:dyDescent="0.25">
      <c r="A37" s="76" t="s">
        <v>41</v>
      </c>
      <c r="B37" s="76"/>
      <c r="C37" s="76"/>
      <c r="D37" s="76"/>
      <c r="E37" s="76"/>
    </row>
    <row r="38" spans="1:5" x14ac:dyDescent="0.25">
      <c r="B38" s="77" t="s">
        <v>19</v>
      </c>
      <c r="C38" s="77"/>
      <c r="D38" s="77"/>
      <c r="E38" s="5" t="s">
        <v>6</v>
      </c>
    </row>
    <row r="39" spans="1:5" x14ac:dyDescent="0.25">
      <c r="A39" s="30"/>
      <c r="B39" s="30"/>
      <c r="C39" s="30"/>
      <c r="D39" s="30"/>
      <c r="E39" s="30"/>
    </row>
    <row r="40" spans="1:5" ht="13.9" customHeight="1" x14ac:dyDescent="0.25">
      <c r="A40" s="76" t="s">
        <v>44</v>
      </c>
      <c r="B40" s="76"/>
      <c r="C40" s="76"/>
      <c r="D40" s="76"/>
      <c r="E40" s="76"/>
    </row>
    <row r="41" spans="1:5" x14ac:dyDescent="0.25">
      <c r="B41" s="77" t="s">
        <v>19</v>
      </c>
      <c r="C41" s="77"/>
      <c r="D41" s="77"/>
      <c r="E41" s="5" t="s">
        <v>6</v>
      </c>
    </row>
    <row r="44" spans="1:5" x14ac:dyDescent="0.25">
      <c r="A44" s="25" t="s">
        <v>45</v>
      </c>
    </row>
    <row r="45" spans="1:5" x14ac:dyDescent="0.25">
      <c r="A45" s="13" t="s">
        <v>31</v>
      </c>
    </row>
    <row r="46" spans="1:5" x14ac:dyDescent="0.25">
      <c r="A46" s="2" t="s">
        <v>37</v>
      </c>
      <c r="B46" s="15">
        <f>'2кв'!B50</f>
        <v>72302.344000000012</v>
      </c>
    </row>
    <row r="47" spans="1:5" x14ac:dyDescent="0.25">
      <c r="A47" s="17" t="s">
        <v>64</v>
      </c>
      <c r="B47" s="16"/>
    </row>
    <row r="48" spans="1:5" x14ac:dyDescent="0.25">
      <c r="A48" s="2" t="s">
        <v>33</v>
      </c>
      <c r="B48" s="16">
        <v>54984.76</v>
      </c>
    </row>
    <row r="49" spans="1:2" ht="30" x14ac:dyDescent="0.25">
      <c r="A49" s="33" t="s">
        <v>34</v>
      </c>
      <c r="B49" s="16">
        <f>E27</f>
        <v>96726.686000000002</v>
      </c>
    </row>
    <row r="50" spans="1:2" x14ac:dyDescent="0.25">
      <c r="A50" s="13" t="s">
        <v>32</v>
      </c>
      <c r="B50" s="18">
        <f>B46+B48-B49</f>
        <v>30560.41800000002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31" zoomScaleSheetLayoutView="100" workbookViewId="0">
      <selection activeCell="B48" sqref="B4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4.8554687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9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65</v>
      </c>
      <c r="B3" s="67"/>
      <c r="C3" s="67"/>
      <c r="D3" s="67"/>
      <c r="E3" s="67"/>
    </row>
    <row r="4" spans="1:5" s="1" customFormat="1" ht="15.75" x14ac:dyDescent="0.25">
      <c r="A4" s="41" t="s">
        <v>13</v>
      </c>
      <c r="B4" s="4"/>
      <c r="C4" s="4"/>
      <c r="D4" s="2"/>
      <c r="E4" s="42">
        <v>46022</v>
      </c>
    </row>
    <row r="5" spans="1:5" ht="12.75" customHeight="1" x14ac:dyDescent="0.25">
      <c r="A5" s="38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70" t="s">
        <v>42</v>
      </c>
      <c r="B9" s="70"/>
      <c r="C9" s="70"/>
      <c r="D9" s="70"/>
      <c r="E9" s="70"/>
    </row>
    <row r="10" spans="1:5" ht="21" customHeight="1" x14ac:dyDescent="0.25">
      <c r="A10" s="71" t="s">
        <v>14</v>
      </c>
      <c r="B10" s="72"/>
      <c r="C10" s="72"/>
      <c r="D10" s="72"/>
      <c r="E10" s="72"/>
    </row>
    <row r="11" spans="1:5" ht="27" customHeight="1" x14ac:dyDescent="0.25">
      <c r="A11" s="70" t="s">
        <v>43</v>
      </c>
      <c r="B11" s="70"/>
      <c r="C11" s="70"/>
      <c r="D11" s="70"/>
      <c r="E11" s="70"/>
    </row>
    <row r="12" spans="1:5" x14ac:dyDescent="0.25">
      <c r="A12" s="62" t="s">
        <v>15</v>
      </c>
      <c r="B12" s="63"/>
      <c r="C12" s="63"/>
      <c r="D12" s="63"/>
      <c r="E12" s="63"/>
    </row>
    <row r="13" spans="1:5" ht="21.75" customHeight="1" x14ac:dyDescent="0.25">
      <c r="A13" s="68" t="s">
        <v>22</v>
      </c>
      <c r="B13" s="68"/>
      <c r="C13" s="68"/>
      <c r="D13" s="68"/>
      <c r="E13" s="68"/>
    </row>
    <row r="14" spans="1:5" ht="18.75" customHeight="1" x14ac:dyDescent="0.25">
      <c r="A14" s="62" t="s">
        <v>2</v>
      </c>
      <c r="B14" s="63"/>
      <c r="C14" s="63"/>
      <c r="D14" s="63"/>
      <c r="E14" s="63"/>
    </row>
    <row r="15" spans="1:5" ht="13.9" customHeight="1" x14ac:dyDescent="0.25">
      <c r="A15" s="68" t="s">
        <v>40</v>
      </c>
      <c r="B15" s="68"/>
      <c r="C15" s="68"/>
      <c r="D15" s="68"/>
      <c r="E15" s="68"/>
    </row>
    <row r="16" spans="1:5" ht="10.5" customHeight="1" x14ac:dyDescent="0.25">
      <c r="A16" s="62" t="s">
        <v>16</v>
      </c>
      <c r="B16" s="62"/>
      <c r="C16" s="62"/>
      <c r="D16" s="62"/>
      <c r="E16" s="62"/>
    </row>
    <row r="17" spans="1:8" ht="30.75" customHeight="1" x14ac:dyDescent="0.25">
      <c r="A17" s="68" t="s">
        <v>17</v>
      </c>
      <c r="B17" s="68"/>
      <c r="C17" s="68"/>
      <c r="D17" s="68"/>
      <c r="E17" s="68"/>
    </row>
    <row r="18" spans="1:8" ht="58.9" customHeight="1" x14ac:dyDescent="0.25">
      <c r="A18" s="68" t="s">
        <v>26</v>
      </c>
      <c r="B18" s="68"/>
      <c r="C18" s="68"/>
      <c r="D18" s="68"/>
      <c r="E18" s="68"/>
    </row>
    <row r="19" spans="1:8" ht="33.75" customHeight="1" x14ac:dyDescent="0.25">
      <c r="A19" s="74" t="s">
        <v>27</v>
      </c>
      <c r="B19" s="74"/>
      <c r="C19" s="74"/>
      <c r="D19" s="74"/>
      <c r="E19" s="74"/>
    </row>
    <row r="20" spans="1:8" ht="21.75" customHeight="1" x14ac:dyDescent="0.25">
      <c r="A20" s="75"/>
      <c r="B20" s="75"/>
      <c r="C20" s="75"/>
      <c r="D20" s="75"/>
      <c r="E20" s="75"/>
      <c r="F20" s="2">
        <v>634.20000000000005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39</v>
      </c>
      <c r="B22" s="8" t="s">
        <v>38</v>
      </c>
      <c r="C22" s="3" t="s">
        <v>4</v>
      </c>
      <c r="D22" s="3">
        <v>18.34</v>
      </c>
      <c r="E22" s="7">
        <f>D22*F20*G20</f>
        <v>34893.684000000001</v>
      </c>
    </row>
    <row r="23" spans="1:8" x14ac:dyDescent="0.25">
      <c r="A23" s="6" t="s">
        <v>35</v>
      </c>
      <c r="B23" s="8" t="s">
        <v>23</v>
      </c>
      <c r="C23" s="3" t="s">
        <v>4</v>
      </c>
      <c r="D23" s="3">
        <v>5.12</v>
      </c>
      <c r="E23" s="7">
        <f>D23*F20*G20</f>
        <v>9741.3120000000017</v>
      </c>
    </row>
    <row r="24" spans="1:8" x14ac:dyDescent="0.25">
      <c r="A24" s="6" t="s">
        <v>28</v>
      </c>
      <c r="B24" s="8" t="s">
        <v>66</v>
      </c>
      <c r="C24" s="3" t="s">
        <v>29</v>
      </c>
      <c r="D24" s="3"/>
      <c r="E24" s="7">
        <v>738.93</v>
      </c>
    </row>
    <row r="25" spans="1:8" x14ac:dyDescent="0.25">
      <c r="A25" s="39"/>
      <c r="B25" s="8"/>
      <c r="C25" s="3"/>
      <c r="D25" s="3"/>
      <c r="E25" s="7"/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45373.925999999999</v>
      </c>
    </row>
    <row r="28" spans="1:8" ht="29.25" customHeight="1" x14ac:dyDescent="0.25">
      <c r="A28" s="70" t="s">
        <v>86</v>
      </c>
      <c r="B28" s="70"/>
      <c r="C28" s="70"/>
      <c r="D28" s="70"/>
      <c r="E28" s="70"/>
    </row>
    <row r="29" spans="1:8" ht="32.25" customHeight="1" x14ac:dyDescent="0.25">
      <c r="A29" s="68" t="s">
        <v>21</v>
      </c>
      <c r="B29" s="68"/>
      <c r="C29" s="68"/>
      <c r="D29" s="68"/>
      <c r="E29" s="68"/>
    </row>
    <row r="30" spans="1:8" ht="13.9" customHeight="1" x14ac:dyDescent="0.25">
      <c r="A30" s="68" t="s">
        <v>20</v>
      </c>
      <c r="B30" s="68"/>
      <c r="C30" s="68"/>
      <c r="D30" s="68"/>
      <c r="E30" s="68"/>
      <c r="F30" s="13"/>
      <c r="G30" s="13"/>
      <c r="H30" s="14"/>
    </row>
    <row r="31" spans="1:8" ht="30" customHeight="1" x14ac:dyDescent="0.25">
      <c r="A31" s="68" t="s">
        <v>30</v>
      </c>
      <c r="B31" s="68"/>
      <c r="C31" s="68"/>
      <c r="D31" s="68"/>
      <c r="E31" s="68"/>
    </row>
    <row r="32" spans="1:8" x14ac:dyDescent="0.25">
      <c r="A32" s="68" t="s">
        <v>18</v>
      </c>
      <c r="B32" s="68"/>
      <c r="C32" s="68"/>
      <c r="D32" s="68"/>
      <c r="E32" s="68"/>
    </row>
    <row r="33" spans="1:5" x14ac:dyDescent="0.25">
      <c r="A33" s="35"/>
      <c r="B33" s="35"/>
      <c r="C33" s="35"/>
      <c r="D33" s="35"/>
      <c r="E33" s="35"/>
    </row>
    <row r="34" spans="1:5" x14ac:dyDescent="0.25">
      <c r="A34" s="73" t="s">
        <v>5</v>
      </c>
      <c r="B34" s="73"/>
      <c r="C34" s="73"/>
      <c r="D34" s="73"/>
      <c r="E34" s="73"/>
    </row>
    <row r="35" spans="1:5" x14ac:dyDescent="0.25">
      <c r="A35" s="68" t="s">
        <v>18</v>
      </c>
      <c r="B35" s="68"/>
      <c r="C35" s="68"/>
      <c r="D35" s="68"/>
      <c r="E35" s="68"/>
    </row>
    <row r="36" spans="1:5" ht="13.9" customHeight="1" x14ac:dyDescent="0.25">
      <c r="A36" s="76" t="s">
        <v>41</v>
      </c>
      <c r="B36" s="76"/>
      <c r="C36" s="76"/>
      <c r="D36" s="76"/>
      <c r="E36" s="76"/>
    </row>
    <row r="37" spans="1:5" x14ac:dyDescent="0.25">
      <c r="B37" s="77" t="s">
        <v>19</v>
      </c>
      <c r="C37" s="77"/>
      <c r="D37" s="77"/>
      <c r="E37" s="5" t="s">
        <v>6</v>
      </c>
    </row>
    <row r="38" spans="1:5" x14ac:dyDescent="0.25">
      <c r="A38" s="36"/>
      <c r="B38" s="36"/>
      <c r="C38" s="36"/>
      <c r="D38" s="36"/>
      <c r="E38" s="36"/>
    </row>
    <row r="39" spans="1:5" ht="13.9" customHeight="1" x14ac:dyDescent="0.25">
      <c r="A39" s="76" t="s">
        <v>44</v>
      </c>
      <c r="B39" s="76"/>
      <c r="C39" s="76"/>
      <c r="D39" s="76"/>
      <c r="E39" s="76"/>
    </row>
    <row r="40" spans="1:5" x14ac:dyDescent="0.25">
      <c r="B40" s="77" t="s">
        <v>19</v>
      </c>
      <c r="C40" s="77"/>
      <c r="D40" s="77"/>
      <c r="E40" s="5" t="s">
        <v>6</v>
      </c>
    </row>
    <row r="43" spans="1:5" x14ac:dyDescent="0.25">
      <c r="A43" s="25" t="s">
        <v>45</v>
      </c>
    </row>
    <row r="44" spans="1:5" x14ac:dyDescent="0.25">
      <c r="A44" s="13" t="s">
        <v>31</v>
      </c>
    </row>
    <row r="45" spans="1:5" x14ac:dyDescent="0.25">
      <c r="A45" s="2" t="s">
        <v>37</v>
      </c>
      <c r="B45" s="15">
        <f>'3кв'!B50</f>
        <v>30560.41800000002</v>
      </c>
    </row>
    <row r="46" spans="1:5" x14ac:dyDescent="0.25">
      <c r="A46" s="17" t="s">
        <v>64</v>
      </c>
      <c r="B46" s="16"/>
    </row>
    <row r="47" spans="1:5" x14ac:dyDescent="0.25">
      <c r="A47" s="2" t="s">
        <v>33</v>
      </c>
      <c r="B47" s="16">
        <v>54892.67</v>
      </c>
    </row>
    <row r="48" spans="1:5" ht="30" x14ac:dyDescent="0.25">
      <c r="A48" s="37" t="s">
        <v>34</v>
      </c>
      <c r="B48" s="16">
        <f>E26</f>
        <v>45373.925999999999</v>
      </c>
    </row>
    <row r="49" spans="1:2" x14ac:dyDescent="0.25">
      <c r="A49" s="13" t="s">
        <v>32</v>
      </c>
      <c r="B49" s="18">
        <f>B45+B47-B48</f>
        <v>40079.162000000018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topLeftCell="A13" zoomScaleSheetLayoutView="100" workbookViewId="0">
      <selection activeCell="C27" sqref="C27"/>
    </sheetView>
  </sheetViews>
  <sheetFormatPr defaultRowHeight="15.75" x14ac:dyDescent="0.25"/>
  <cols>
    <col min="1" max="1" width="10.5703125" style="44" customWidth="1"/>
    <col min="2" max="2" width="65.42578125" style="44" customWidth="1"/>
    <col min="3" max="3" width="15.28515625" style="44" customWidth="1"/>
    <col min="4" max="4" width="11.85546875" style="44" customWidth="1"/>
    <col min="5" max="5" width="14.7109375" style="44" customWidth="1"/>
    <col min="6" max="6" width="12.42578125" style="44" customWidth="1"/>
    <col min="7" max="7" width="12" style="44" customWidth="1"/>
    <col min="8" max="8" width="13.5703125" style="44" customWidth="1"/>
    <col min="9" max="16384" width="9.140625" style="44"/>
  </cols>
  <sheetData>
    <row r="1" spans="1:5" x14ac:dyDescent="0.25">
      <c r="A1" s="79" t="s">
        <v>67</v>
      </c>
      <c r="B1" s="79"/>
      <c r="C1" s="79"/>
      <c r="D1" s="43"/>
    </row>
    <row r="2" spans="1:5" x14ac:dyDescent="0.25">
      <c r="A2" s="80" t="s">
        <v>68</v>
      </c>
      <c r="B2" s="80"/>
      <c r="C2" s="80"/>
      <c r="D2" s="45"/>
    </row>
    <row r="3" spans="1:5" x14ac:dyDescent="0.25">
      <c r="A3" s="80" t="s">
        <v>84</v>
      </c>
      <c r="B3" s="80"/>
      <c r="C3" s="80"/>
      <c r="D3" s="45"/>
    </row>
    <row r="4" spans="1:5" x14ac:dyDescent="0.25">
      <c r="A4" s="79" t="s">
        <v>69</v>
      </c>
      <c r="B4" s="79"/>
      <c r="C4" s="79"/>
      <c r="D4" s="43"/>
    </row>
    <row r="5" spans="1:5" x14ac:dyDescent="0.25">
      <c r="A5" s="81"/>
      <c r="B5" s="81"/>
      <c r="C5" s="81"/>
      <c r="D5" s="1"/>
    </row>
    <row r="6" spans="1:5" x14ac:dyDescent="0.25">
      <c r="A6" s="45"/>
      <c r="B6" s="46" t="s">
        <v>70</v>
      </c>
      <c r="C6" s="47">
        <f>'1кв'!B46</f>
        <v>60529.29</v>
      </c>
      <c r="D6" s="48"/>
    </row>
    <row r="7" spans="1:5" x14ac:dyDescent="0.25">
      <c r="A7" s="49" t="s">
        <v>71</v>
      </c>
      <c r="B7" s="46" t="s">
        <v>87</v>
      </c>
      <c r="C7" s="47"/>
      <c r="D7" s="48"/>
    </row>
    <row r="8" spans="1:5" x14ac:dyDescent="0.25">
      <c r="B8" s="50" t="s">
        <v>72</v>
      </c>
      <c r="C8" s="51">
        <f>'1кв'!B48+'2кв'!B48+'3кв'!B48+'4кв'!B47</f>
        <v>213594.66999999998</v>
      </c>
      <c r="D8" s="52"/>
    </row>
    <row r="9" spans="1:5" x14ac:dyDescent="0.25">
      <c r="A9" s="21"/>
      <c r="B9" s="50" t="s">
        <v>73</v>
      </c>
      <c r="C9" s="53">
        <f>SUM(C8:C8)</f>
        <v>213594.66999999998</v>
      </c>
      <c r="D9" s="48"/>
    </row>
    <row r="10" spans="1:5" x14ac:dyDescent="0.25">
      <c r="A10" s="1"/>
      <c r="B10" s="78"/>
      <c r="C10" s="78"/>
      <c r="D10" s="54"/>
    </row>
    <row r="11" spans="1:5" x14ac:dyDescent="0.25">
      <c r="A11" s="55" t="s">
        <v>74</v>
      </c>
      <c r="B11" s="19" t="s">
        <v>39</v>
      </c>
      <c r="C11" s="51">
        <f>'1кв'!E22+'2кв'!E22+'3кв'!E22+'4кв'!E22</f>
        <v>136378.36800000002</v>
      </c>
      <c r="D11" s="54"/>
    </row>
    <row r="12" spans="1:5" x14ac:dyDescent="0.25">
      <c r="A12" s="55"/>
      <c r="B12" s="19" t="s">
        <v>35</v>
      </c>
      <c r="C12" s="51">
        <f>'1кв'!E23+'2кв'!E23+'3кв'!E23+'4кв'!E23</f>
        <v>37290.960000000006</v>
      </c>
      <c r="D12" s="54"/>
    </row>
    <row r="13" spans="1:5" x14ac:dyDescent="0.25">
      <c r="A13" s="1"/>
      <c r="B13" s="19" t="s">
        <v>28</v>
      </c>
      <c r="C13" s="51">
        <f>'1кв'!E24+'2кв'!E24+'3кв'!E24+'4кв'!E24</f>
        <v>1035.9299999999998</v>
      </c>
      <c r="D13" s="54"/>
      <c r="E13" s="56"/>
    </row>
    <row r="14" spans="1:5" x14ac:dyDescent="0.25">
      <c r="A14" s="55"/>
      <c r="B14" s="19" t="s">
        <v>85</v>
      </c>
      <c r="C14" s="51">
        <f>'3кв'!E26</f>
        <v>1335.04</v>
      </c>
      <c r="D14" s="54"/>
    </row>
    <row r="15" spans="1:5" x14ac:dyDescent="0.25">
      <c r="A15" s="55"/>
      <c r="B15" s="19" t="s">
        <v>75</v>
      </c>
      <c r="C15" s="51">
        <f>'1кв'!E25+'3кв'!E25</f>
        <v>58004.5</v>
      </c>
      <c r="D15" s="54"/>
    </row>
    <row r="16" spans="1:5" x14ac:dyDescent="0.25">
      <c r="A16" s="55"/>
      <c r="B16" s="19" t="s">
        <v>76</v>
      </c>
      <c r="C16" s="51"/>
      <c r="D16" s="54"/>
    </row>
    <row r="17" spans="1:5" x14ac:dyDescent="0.25">
      <c r="A17" s="55"/>
      <c r="B17" s="19" t="s">
        <v>49</v>
      </c>
      <c r="C17" s="51">
        <f>'1кв'!E25</f>
        <v>7272.85</v>
      </c>
      <c r="D17" s="54"/>
    </row>
    <row r="18" spans="1:5" x14ac:dyDescent="0.25">
      <c r="A18" s="55"/>
      <c r="B18" s="57" t="s">
        <v>59</v>
      </c>
      <c r="C18" s="51">
        <f>'3кв'!E25</f>
        <v>50731.65</v>
      </c>
      <c r="D18" s="54"/>
    </row>
    <row r="19" spans="1:5" x14ac:dyDescent="0.25">
      <c r="A19" s="55"/>
      <c r="B19" s="57"/>
      <c r="C19" s="51"/>
      <c r="D19" s="54"/>
    </row>
    <row r="20" spans="1:5" x14ac:dyDescent="0.25">
      <c r="A20" s="55"/>
      <c r="B20" s="57"/>
      <c r="C20" s="51"/>
      <c r="D20" s="54"/>
    </row>
    <row r="21" spans="1:5" x14ac:dyDescent="0.25">
      <c r="A21" s="1"/>
      <c r="B21" s="58" t="s">
        <v>77</v>
      </c>
      <c r="C21" s="53">
        <f>SUM(C11:C15)</f>
        <v>234044.79800000004</v>
      </c>
      <c r="D21" s="54"/>
      <c r="E21" s="56"/>
    </row>
    <row r="22" spans="1:5" x14ac:dyDescent="0.25">
      <c r="A22" s="1"/>
      <c r="B22" s="59" t="s">
        <v>83</v>
      </c>
      <c r="C22" s="53">
        <f>C6+C9-C21</f>
        <v>40079.161999999924</v>
      </c>
      <c r="D22" s="54"/>
    </row>
    <row r="23" spans="1:5" x14ac:dyDescent="0.25">
      <c r="A23" s="1"/>
      <c r="B23" s="49"/>
      <c r="C23" s="49"/>
      <c r="D23" s="54"/>
    </row>
    <row r="24" spans="1:5" x14ac:dyDescent="0.25">
      <c r="A24" s="1"/>
      <c r="B24" s="60" t="s">
        <v>78</v>
      </c>
      <c r="C24" s="60"/>
      <c r="D24" s="54"/>
    </row>
    <row r="25" spans="1:5" x14ac:dyDescent="0.25">
      <c r="A25" s="1"/>
      <c r="B25" s="60" t="s">
        <v>79</v>
      </c>
      <c r="C25" s="82">
        <v>17909.599999999999</v>
      </c>
      <c r="D25" s="54"/>
    </row>
    <row r="26" spans="1:5" x14ac:dyDescent="0.25">
      <c r="A26" s="1"/>
      <c r="B26" s="61" t="s">
        <v>88</v>
      </c>
      <c r="C26" s="83">
        <v>20754.73</v>
      </c>
      <c r="D26" s="54"/>
    </row>
    <row r="27" spans="1:5" x14ac:dyDescent="0.25">
      <c r="A27" s="1"/>
      <c r="B27" s="60" t="s">
        <v>80</v>
      </c>
      <c r="C27" s="82">
        <f>C26-C25</f>
        <v>2845.130000000001</v>
      </c>
      <c r="D27" s="54"/>
    </row>
    <row r="28" spans="1:5" x14ac:dyDescent="0.25">
      <c r="A28" s="1"/>
      <c r="B28" s="49"/>
      <c r="C28" s="49"/>
      <c r="D28" s="54"/>
    </row>
    <row r="29" spans="1:5" x14ac:dyDescent="0.25">
      <c r="A29" s="1"/>
      <c r="B29" s="49"/>
      <c r="C29" s="49"/>
      <c r="D29" s="54"/>
    </row>
    <row r="30" spans="1:5" x14ac:dyDescent="0.25">
      <c r="A30" s="1" t="s">
        <v>81</v>
      </c>
      <c r="B30" s="49" t="s">
        <v>89</v>
      </c>
      <c r="C30" s="49"/>
      <c r="D30" s="54"/>
    </row>
    <row r="31" spans="1:5" x14ac:dyDescent="0.25">
      <c r="A31" s="1"/>
      <c r="B31" s="49" t="s">
        <v>90</v>
      </c>
      <c r="C31" s="49"/>
      <c r="D31" s="54"/>
    </row>
    <row r="32" spans="1:5" x14ac:dyDescent="0.25">
      <c r="A32" s="1"/>
      <c r="B32" s="49" t="s">
        <v>91</v>
      </c>
      <c r="C32" s="49"/>
      <c r="D32" s="54"/>
    </row>
    <row r="33" spans="1:4" x14ac:dyDescent="0.25">
      <c r="A33" s="1"/>
      <c r="B33" s="49"/>
      <c r="C33" s="49"/>
      <c r="D33" s="54"/>
    </row>
    <row r="34" spans="1:4" x14ac:dyDescent="0.25">
      <c r="A34" s="1"/>
      <c r="B34" s="49" t="s">
        <v>82</v>
      </c>
      <c r="C34" s="49"/>
      <c r="D34" s="54"/>
    </row>
    <row r="35" spans="1:4" x14ac:dyDescent="0.25">
      <c r="A35" s="1"/>
      <c r="B35" s="49"/>
      <c r="C35" s="49"/>
      <c r="D35" s="54"/>
    </row>
    <row r="36" spans="1:4" x14ac:dyDescent="0.25">
      <c r="A36" s="1"/>
      <c r="B36" s="49"/>
      <c r="C36" s="49"/>
      <c r="D36" s="54"/>
    </row>
    <row r="37" spans="1:4" x14ac:dyDescent="0.25">
      <c r="A37" s="1"/>
      <c r="B37" s="49" t="s">
        <v>82</v>
      </c>
      <c r="C37" s="49"/>
      <c r="D37" s="54"/>
    </row>
    <row r="38" spans="1:4" x14ac:dyDescent="0.25">
      <c r="A38" s="1"/>
      <c r="B38" s="49"/>
      <c r="C38" s="49"/>
      <c r="D38" s="54"/>
    </row>
    <row r="39" spans="1:4" x14ac:dyDescent="0.25">
      <c r="A39" s="1"/>
      <c r="B39" s="49"/>
      <c r="C39" s="49"/>
      <c r="D39" s="54"/>
    </row>
    <row r="40" spans="1:4" x14ac:dyDescent="0.25">
      <c r="A40" s="1"/>
      <c r="B40" s="49"/>
      <c r="C40" s="49"/>
      <c r="D40" s="54"/>
    </row>
    <row r="41" spans="1:4" x14ac:dyDescent="0.25">
      <c r="A41" s="1"/>
      <c r="B41" s="49"/>
      <c r="C41" s="49"/>
      <c r="D41" s="54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2026-02-28T05:33:09Z</dcterms:modified>
</cp:coreProperties>
</file>