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265" yWindow="526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'1кв'!$A$1:$E$48</definedName>
    <definedName name="_xlnm.Print_Area" localSheetId="1">'2кв'!$A$1:$E$50</definedName>
    <definedName name="_xlnm.Print_Area" localSheetId="2">'3кв'!$A$1:$E$48</definedName>
    <definedName name="_xlnm.Print_Area" localSheetId="3">'4кв'!$A$1:$E$48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33" l="1"/>
  <c r="C15" i="33"/>
  <c r="C22" i="33"/>
  <c r="C14" i="33" l="1"/>
  <c r="C21" i="33"/>
  <c r="C20" i="33"/>
  <c r="C19" i="33"/>
  <c r="C18" i="33"/>
  <c r="C17" i="33"/>
  <c r="C13" i="33" l="1"/>
  <c r="C12" i="33"/>
  <c r="C11" i="33"/>
  <c r="C8" i="33"/>
  <c r="C6" i="33"/>
  <c r="C23" i="33" l="1"/>
  <c r="C9" i="33"/>
  <c r="C24" i="33" l="1"/>
  <c r="B44" i="32" l="1"/>
  <c r="E27" i="32"/>
  <c r="B47" i="32" s="1"/>
  <c r="E23" i="32"/>
  <c r="E22" i="32"/>
  <c r="B48" i="32" l="1"/>
  <c r="E26" i="31"/>
  <c r="E23" i="31" l="1"/>
  <c r="E22" i="31"/>
  <c r="E23" i="30"/>
  <c r="E22" i="30"/>
  <c r="E29" i="30" l="1"/>
  <c r="B49" i="30" s="1"/>
  <c r="E27" i="31"/>
  <c r="B47" i="31" s="1"/>
  <c r="E23" i="29"/>
  <c r="E22" i="29"/>
  <c r="E26" i="29" l="1"/>
  <c r="B47" i="29" s="1"/>
  <c r="B48" i="29" l="1"/>
  <c r="B46" i="30" s="1"/>
  <c r="B50" i="30" s="1"/>
  <c r="B44" i="31" s="1"/>
  <c r="B48" i="31" s="1"/>
</calcChain>
</file>

<file path=xl/sharedStrings.xml><?xml version="1.0" encoding="utf-8"?>
<sst xmlns="http://schemas.openxmlformats.org/spreadsheetml/2006/main" count="270" uniqueCount="102">
  <si>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</si>
  <si>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</si>
  <si>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</si>
  <si>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</si>
  <si>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</si>
  <si>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</si>
  <si>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</si>
  <si>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</si>
  <si>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</si>
  <si>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</si>
  <si>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</si>
  <si>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</si>
  <si>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</si>
  <si>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</si>
  <si>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</si>
  <si>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</si>
  <si>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</si>
  <si>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</si>
  <si>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</si>
  <si>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</si>
  <si>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</si>
  <si>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</si>
  <si>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</si>
  <si>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</si>
  <si>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</si>
  <si>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5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</si>
  <si>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№37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</si>
  <si>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</si>
  <si>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</si>
  <si>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</si>
  <si>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</si>
  <si>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</si>
  <si>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</si>
  <si>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</si>
  <si>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</si>
  <si>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</si>
  <si>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</si>
  <si>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</si>
  <si>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</si>
  <si>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1 квартал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</si>
  <si>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</si>
  <si>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Общая площадь квартир - 634,9</t>
  </si>
  <si>
    <t>Исполнитель - ООО ЖКХ "Локомотив", в лице директора  Бовкун А.А.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</si>
  <si>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№5 от 30.04.2023 г.</t>
    </r>
  </si>
  <si>
    <t>Заказчик - Собственники МКД, в лице председателя совета МКД Водолазской В.Д.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</si>
  <si>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Водолазской Веры Дмитриевны</t>
    </r>
  </si>
  <si>
    <t>Предъявлено населению 59769,45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</si>
  <si>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</si>
  <si>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</si>
  <si>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сорок сорок две тысячи девятьсот шестнадцать рублей 56копеек.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</si>
  <si>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</si>
  <si>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</si>
  <si>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</si>
  <si>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</si>
  <si>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</si>
  <si>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</si>
  <si>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Окраска скамеек</t>
  </si>
  <si>
    <t>окраска стоек для белья</t>
  </si>
  <si>
    <t>окраска почтовых ящиков</t>
  </si>
  <si>
    <t>окраска металлоконструкций козырька и столика</t>
  </si>
  <si>
    <t>июнь</t>
  </si>
  <si>
    <t xml:space="preserve">           2. Всего за период с "01" 04 2025 г. по "30" 06 2025 г. выполнено работ (оказано услуг) на общую сумму пятьдесят восемь тысяч пятьсот тридцать пять рублей 11 копеек</t>
  </si>
  <si>
    <t>Устройство ж/б забора (смета)</t>
  </si>
  <si>
    <t>июль</t>
  </si>
  <si>
    <t>сентябрь</t>
  </si>
  <si>
    <t>ч/час</t>
  </si>
  <si>
    <t xml:space="preserve">           2. Всего за период с "01" 07 2025 г. по "30" 09   2025 г. выполнено работ (оказано услуг) на общую сумму  семьдесят девять тысяч восемьдесят шесть рублей 59 копеек.</t>
  </si>
  <si>
    <t>Предъявлено населению 65750,28</t>
  </si>
  <si>
    <t xml:space="preserve">Заказчик - Собственники МКД, в лице председателя совета МКД </t>
  </si>
  <si>
    <t xml:space="preserve">именуемый в дальнейшем "Заказчик", в лице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</si>
  <si>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  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№5 от 30.04.2023 г.</t>
    </r>
  </si>
  <si>
    <t>переустановка  скамейки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</si>
  <si>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</si>
  <si>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</si>
  <si>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</si>
  <si>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</si>
  <si>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5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</si>
  <si>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</si>
  <si>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</si>
  <si>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</si>
  <si>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</si>
  <si>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</si>
  <si>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</si>
  <si>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</si>
  <si>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</si>
  <si>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</si>
  <si>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</si>
  <si>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</si>
  <si>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</si>
  <si>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</si>
  <si>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</si>
  <si>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01.01.2025г. по 31.12.2025 г.</t>
  </si>
  <si>
    <t>Непредвиденные работы 8 ч/ч</t>
  </si>
  <si>
    <t>Замена затвора на плети циркуляции в Т.У. (кв.9)</t>
  </si>
  <si>
    <t>ноябрь</t>
  </si>
  <si>
    <t xml:space="preserve">           2. Всего за период с "01" 10  2025 г. по "31" 12  2025 г. выполнено работ (оказано услуг) на общую сумму  пятьдесят четыре тысячи шестьсот двадцать шесть рублей 33 копеек.</t>
  </si>
  <si>
    <t>Начислено всего 251039,46</t>
  </si>
  <si>
    <t>Замена затвора отопления (кв.9)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</si>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</sst>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4" fillId="0" borderId="0" xfId="0" applyFont="1" applyAlignme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6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4" xfId="0" applyFont="1" applyFill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20" zoomScaleSheetLayoutView="100" workbookViewId="0">
      <selection activeCell="H44" sqref="H44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8554687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47</v>
      </c>
      <c r="B3" s="68"/>
      <c r="C3" s="68"/>
      <c r="D3" s="68"/>
      <c r="E3" s="68"/>
    </row>
    <row r="4" spans="1:5" s="1" customFormat="1" ht="15.75" x14ac:dyDescent="0.25">
      <c r="A4" s="20" t="s">
        <v>13</v>
      </c>
      <c r="B4" s="21"/>
      <c r="C4" s="21"/>
      <c r="D4" s="23"/>
      <c r="E4" s="22" t="s">
        <v>48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25</v>
      </c>
      <c r="B7" s="69"/>
      <c r="C7" s="69"/>
      <c r="D7" s="69"/>
      <c r="E7" s="69"/>
    </row>
    <row r="8" spans="1:5" ht="15.75" customHeight="1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45</v>
      </c>
      <c r="B9" s="57"/>
      <c r="C9" s="57"/>
      <c r="D9" s="57"/>
      <c r="E9" s="57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30.75" customHeight="1" x14ac:dyDescent="0.25">
      <c r="A11" s="57" t="s">
        <v>43</v>
      </c>
      <c r="B11" s="57"/>
      <c r="C11" s="57"/>
      <c r="D11" s="57"/>
      <c r="E11" s="57"/>
    </row>
    <row r="12" spans="1:5" ht="14.25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57" t="s">
        <v>22</v>
      </c>
      <c r="B13" s="57"/>
      <c r="C13" s="57"/>
      <c r="D13" s="57"/>
      <c r="E13" s="57"/>
    </row>
    <row r="14" spans="1:5" ht="21" customHeight="1" x14ac:dyDescent="0.25">
      <c r="A14" s="61" t="s">
        <v>2</v>
      </c>
      <c r="B14" s="62"/>
      <c r="C14" s="62"/>
      <c r="D14" s="62"/>
      <c r="E14" s="62"/>
    </row>
    <row r="15" spans="1:5" ht="14.25" customHeight="1" x14ac:dyDescent="0.25">
      <c r="A15" s="57" t="s">
        <v>40</v>
      </c>
      <c r="B15" s="57"/>
      <c r="C15" s="57"/>
      <c r="D15" s="57"/>
      <c r="E15" s="57"/>
    </row>
    <row r="16" spans="1:5" x14ac:dyDescent="0.25">
      <c r="A16" s="61" t="s">
        <v>16</v>
      </c>
      <c r="B16" s="62"/>
      <c r="C16" s="62"/>
      <c r="D16" s="62"/>
      <c r="E16" s="62"/>
    </row>
    <row r="17" spans="1:7" ht="32.25" customHeight="1" x14ac:dyDescent="0.25">
      <c r="A17" s="57" t="s">
        <v>17</v>
      </c>
      <c r="B17" s="57"/>
      <c r="C17" s="57"/>
      <c r="D17" s="57"/>
      <c r="E17" s="57"/>
    </row>
    <row r="18" spans="1:7" ht="64.5" customHeight="1" x14ac:dyDescent="0.25">
      <c r="A18" s="57" t="s">
        <v>26</v>
      </c>
      <c r="B18" s="57"/>
      <c r="C18" s="57"/>
      <c r="D18" s="57"/>
      <c r="E18" s="57"/>
    </row>
    <row r="19" spans="1:7" ht="36.75" customHeight="1" x14ac:dyDescent="0.25">
      <c r="A19" s="63" t="s">
        <v>27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634.9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8" t="s">
        <v>36</v>
      </c>
      <c r="C22" s="3" t="s">
        <v>4</v>
      </c>
      <c r="D22" s="3">
        <v>17.78</v>
      </c>
      <c r="E22" s="7">
        <f>D22*F20*G20</f>
        <v>33865.566000000006</v>
      </c>
    </row>
    <row r="23" spans="1:7" x14ac:dyDescent="0.25">
      <c r="A23" s="6" t="s">
        <v>37</v>
      </c>
      <c r="B23" s="8" t="s">
        <v>23</v>
      </c>
      <c r="C23" s="3" t="s">
        <v>4</v>
      </c>
      <c r="D23" s="3">
        <v>4.68</v>
      </c>
      <c r="E23" s="7">
        <f>D23*F20*G20</f>
        <v>8913.9959999999992</v>
      </c>
    </row>
    <row r="24" spans="1:7" x14ac:dyDescent="0.25">
      <c r="A24" s="6" t="s">
        <v>28</v>
      </c>
      <c r="B24" s="8" t="s">
        <v>39</v>
      </c>
      <c r="C24" s="3" t="s">
        <v>29</v>
      </c>
      <c r="D24" s="3"/>
      <c r="E24" s="7">
        <v>137</v>
      </c>
    </row>
    <row r="25" spans="1:7" x14ac:dyDescent="0.25">
      <c r="A25" s="6"/>
      <c r="B25" s="8"/>
      <c r="C25" s="3"/>
      <c r="D25" s="3"/>
      <c r="E25" s="7"/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42916.562000000005</v>
      </c>
    </row>
    <row r="28" spans="1:7" ht="30.75" customHeight="1" x14ac:dyDescent="0.25">
      <c r="A28" s="64" t="s">
        <v>49</v>
      </c>
      <c r="B28" s="64"/>
      <c r="C28" s="64"/>
      <c r="D28" s="64"/>
      <c r="E28" s="64"/>
    </row>
    <row r="29" spans="1:7" ht="30.75" customHeight="1" x14ac:dyDescent="0.25">
      <c r="A29" s="57" t="s">
        <v>21</v>
      </c>
      <c r="B29" s="57"/>
      <c r="C29" s="57"/>
      <c r="D29" s="57"/>
      <c r="E29" s="57"/>
    </row>
    <row r="30" spans="1:7" x14ac:dyDescent="0.25">
      <c r="A30" s="57" t="s">
        <v>20</v>
      </c>
      <c r="B30" s="57"/>
      <c r="C30" s="57"/>
      <c r="D30" s="57"/>
      <c r="E30" s="57"/>
    </row>
    <row r="31" spans="1:7" ht="32.25" customHeight="1" x14ac:dyDescent="0.25">
      <c r="A31" s="57" t="s">
        <v>30</v>
      </c>
      <c r="B31" s="57"/>
      <c r="C31" s="57"/>
      <c r="D31" s="57"/>
      <c r="E31" s="57"/>
    </row>
    <row r="32" spans="1:7" x14ac:dyDescent="0.25">
      <c r="A32" s="57" t="s">
        <v>18</v>
      </c>
      <c r="B32" s="57"/>
      <c r="C32" s="57"/>
      <c r="D32" s="57"/>
      <c r="E32" s="57"/>
    </row>
    <row r="33" spans="1:5" x14ac:dyDescent="0.25">
      <c r="A33" s="60" t="s">
        <v>5</v>
      </c>
      <c r="B33" s="60"/>
      <c r="C33" s="60"/>
      <c r="D33" s="60"/>
      <c r="E33" s="60"/>
    </row>
    <row r="34" spans="1:5" x14ac:dyDescent="0.25">
      <c r="A34" s="57" t="s">
        <v>18</v>
      </c>
      <c r="B34" s="57"/>
      <c r="C34" s="57"/>
      <c r="D34" s="57"/>
      <c r="E34" s="57"/>
    </row>
    <row r="35" spans="1:5" x14ac:dyDescent="0.25">
      <c r="A35" s="58" t="s">
        <v>42</v>
      </c>
      <c r="B35" s="58"/>
      <c r="C35" s="58"/>
      <c r="D35" s="58"/>
      <c r="E35" s="58"/>
    </row>
    <row r="36" spans="1:5" x14ac:dyDescent="0.25">
      <c r="B36" s="59" t="s">
        <v>19</v>
      </c>
      <c r="C36" s="59"/>
      <c r="D36" s="59"/>
      <c r="E36" s="5" t="s">
        <v>6</v>
      </c>
    </row>
    <row r="37" spans="1:5" x14ac:dyDescent="0.25">
      <c r="A37" s="25"/>
      <c r="B37" s="25"/>
      <c r="C37" s="25"/>
      <c r="D37" s="25"/>
      <c r="E37" s="25"/>
    </row>
    <row r="38" spans="1:5" ht="15" customHeight="1" x14ac:dyDescent="0.25">
      <c r="A38" s="58" t="s">
        <v>44</v>
      </c>
      <c r="B38" s="58"/>
      <c r="C38" s="58"/>
      <c r="D38" s="58"/>
      <c r="E38" s="58"/>
    </row>
    <row r="39" spans="1:5" x14ac:dyDescent="0.25">
      <c r="B39" s="59" t="s">
        <v>19</v>
      </c>
      <c r="C39" s="59"/>
      <c r="D39" s="59"/>
      <c r="E39" s="5" t="s">
        <v>6</v>
      </c>
    </row>
    <row r="41" spans="1:5" x14ac:dyDescent="0.25">
      <c r="A41" s="16" t="s">
        <v>41</v>
      </c>
    </row>
    <row r="42" spans="1:5" x14ac:dyDescent="0.25">
      <c r="A42" s="13" t="s">
        <v>31</v>
      </c>
    </row>
    <row r="43" spans="1:5" x14ac:dyDescent="0.25">
      <c r="A43" s="2" t="s">
        <v>35</v>
      </c>
      <c r="B43" s="14">
        <v>53924.18</v>
      </c>
    </row>
    <row r="44" spans="1:5" x14ac:dyDescent="0.25">
      <c r="A44" s="17" t="s">
        <v>46</v>
      </c>
      <c r="B44" s="15"/>
    </row>
    <row r="45" spans="1:5" x14ac:dyDescent="0.25">
      <c r="A45" s="2" t="s">
        <v>33</v>
      </c>
      <c r="B45" s="15">
        <v>63295.63</v>
      </c>
    </row>
    <row r="46" spans="1:5" x14ac:dyDescent="0.25">
      <c r="B46" s="15"/>
    </row>
    <row r="47" spans="1:5" ht="30" x14ac:dyDescent="0.25">
      <c r="A47" s="24" t="s">
        <v>34</v>
      </c>
      <c r="B47" s="15">
        <f>E26</f>
        <v>42916.562000000005</v>
      </c>
    </row>
    <row r="48" spans="1:5" x14ac:dyDescent="0.25">
      <c r="A48" s="13" t="s">
        <v>32</v>
      </c>
      <c r="B48" s="18">
        <f>B43+B45+B46-B47</f>
        <v>74303.247999999992</v>
      </c>
    </row>
    <row r="50" spans="2:2" x14ac:dyDescent="0.25">
      <c r="B50" s="2">
        <v>53924.18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21" zoomScaleSheetLayoutView="100" workbookViewId="0">
      <selection activeCell="A25" sqref="A25:A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8554687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50</v>
      </c>
      <c r="B3" s="68"/>
      <c r="C3" s="68"/>
      <c r="D3" s="68"/>
      <c r="E3" s="68"/>
    </row>
    <row r="4" spans="1:5" s="1" customFormat="1" ht="15.75" x14ac:dyDescent="0.25">
      <c r="A4" s="20" t="s">
        <v>13</v>
      </c>
      <c r="B4" s="21"/>
      <c r="C4" s="21"/>
      <c r="D4" s="23"/>
      <c r="E4" s="22" t="s">
        <v>51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25</v>
      </c>
      <c r="B7" s="69"/>
      <c r="C7" s="69"/>
      <c r="D7" s="69"/>
      <c r="E7" s="69"/>
    </row>
    <row r="8" spans="1:5" ht="15.75" customHeight="1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45</v>
      </c>
      <c r="B9" s="57"/>
      <c r="C9" s="57"/>
      <c r="D9" s="57"/>
      <c r="E9" s="57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30.75" customHeight="1" x14ac:dyDescent="0.25">
      <c r="A11" s="57" t="s">
        <v>43</v>
      </c>
      <c r="B11" s="57"/>
      <c r="C11" s="57"/>
      <c r="D11" s="57"/>
      <c r="E11" s="57"/>
    </row>
    <row r="12" spans="1:5" ht="14.25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57" t="s">
        <v>22</v>
      </c>
      <c r="B13" s="57"/>
      <c r="C13" s="57"/>
      <c r="D13" s="57"/>
      <c r="E13" s="57"/>
    </row>
    <row r="14" spans="1:5" ht="21" customHeight="1" x14ac:dyDescent="0.25">
      <c r="A14" s="61" t="s">
        <v>2</v>
      </c>
      <c r="B14" s="62"/>
      <c r="C14" s="62"/>
      <c r="D14" s="62"/>
      <c r="E14" s="62"/>
    </row>
    <row r="15" spans="1:5" ht="14.25" customHeight="1" x14ac:dyDescent="0.25">
      <c r="A15" s="57" t="s">
        <v>40</v>
      </c>
      <c r="B15" s="57"/>
      <c r="C15" s="57"/>
      <c r="D15" s="57"/>
      <c r="E15" s="57"/>
    </row>
    <row r="16" spans="1:5" x14ac:dyDescent="0.25">
      <c r="A16" s="61" t="s">
        <v>16</v>
      </c>
      <c r="B16" s="62"/>
      <c r="C16" s="62"/>
      <c r="D16" s="62"/>
      <c r="E16" s="62"/>
    </row>
    <row r="17" spans="1:7" ht="32.25" customHeight="1" x14ac:dyDescent="0.25">
      <c r="A17" s="57" t="s">
        <v>17</v>
      </c>
      <c r="B17" s="57"/>
      <c r="C17" s="57"/>
      <c r="D17" s="57"/>
      <c r="E17" s="57"/>
    </row>
    <row r="18" spans="1:7" ht="64.5" customHeight="1" x14ac:dyDescent="0.25">
      <c r="A18" s="57" t="s">
        <v>26</v>
      </c>
      <c r="B18" s="57"/>
      <c r="C18" s="57"/>
      <c r="D18" s="57"/>
      <c r="E18" s="57"/>
    </row>
    <row r="19" spans="1:7" ht="36.75" customHeight="1" x14ac:dyDescent="0.25">
      <c r="A19" s="63" t="s">
        <v>27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634.9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8" t="s">
        <v>36</v>
      </c>
      <c r="C22" s="3" t="s">
        <v>4</v>
      </c>
      <c r="D22" s="3">
        <v>17.78</v>
      </c>
      <c r="E22" s="7">
        <f>D22*F20*G20</f>
        <v>33865.566000000006</v>
      </c>
    </row>
    <row r="23" spans="1:7" x14ac:dyDescent="0.25">
      <c r="A23" s="6" t="s">
        <v>37</v>
      </c>
      <c r="B23" s="8" t="s">
        <v>23</v>
      </c>
      <c r="C23" s="3" t="s">
        <v>4</v>
      </c>
      <c r="D23" s="3">
        <v>4.68</v>
      </c>
      <c r="E23" s="7">
        <f>D23*F20*G20</f>
        <v>8913.9959999999992</v>
      </c>
    </row>
    <row r="24" spans="1:7" x14ac:dyDescent="0.25">
      <c r="A24" s="6" t="s">
        <v>28</v>
      </c>
      <c r="B24" s="8" t="s">
        <v>52</v>
      </c>
      <c r="C24" s="3" t="s">
        <v>29</v>
      </c>
      <c r="D24" s="3"/>
      <c r="E24" s="7"/>
    </row>
    <row r="25" spans="1:7" x14ac:dyDescent="0.25">
      <c r="A25" s="30" t="s">
        <v>56</v>
      </c>
      <c r="B25" s="8" t="s">
        <v>60</v>
      </c>
      <c r="C25" s="3" t="s">
        <v>29</v>
      </c>
      <c r="D25" s="3"/>
      <c r="E25" s="7">
        <v>5201.2</v>
      </c>
    </row>
    <row r="26" spans="1:7" x14ac:dyDescent="0.25">
      <c r="A26" s="6" t="s">
        <v>57</v>
      </c>
      <c r="B26" s="8" t="s">
        <v>60</v>
      </c>
      <c r="C26" s="3" t="s">
        <v>29</v>
      </c>
      <c r="D26" s="3"/>
      <c r="E26" s="7">
        <v>1876.9</v>
      </c>
    </row>
    <row r="27" spans="1:7" x14ac:dyDescent="0.25">
      <c r="A27" s="6" t="s">
        <v>58</v>
      </c>
      <c r="B27" s="8" t="s">
        <v>60</v>
      </c>
      <c r="C27" s="3" t="s">
        <v>29</v>
      </c>
      <c r="D27" s="3"/>
      <c r="E27" s="7">
        <v>1241.4000000000001</v>
      </c>
    </row>
    <row r="28" spans="1:7" ht="30" x14ac:dyDescent="0.25">
      <c r="A28" s="6" t="s">
        <v>59</v>
      </c>
      <c r="B28" s="8" t="s">
        <v>60</v>
      </c>
      <c r="C28" s="3" t="s">
        <v>29</v>
      </c>
      <c r="D28" s="3"/>
      <c r="E28" s="7">
        <v>7436.05</v>
      </c>
    </row>
    <row r="29" spans="1:7" s="13" customFormat="1" ht="14.25" x14ac:dyDescent="0.2">
      <c r="A29" s="9" t="s">
        <v>24</v>
      </c>
      <c r="B29" s="10"/>
      <c r="C29" s="11"/>
      <c r="D29" s="11"/>
      <c r="E29" s="12">
        <f>SUM(E22:E28)</f>
        <v>58535.112000000008</v>
      </c>
    </row>
    <row r="31" spans="1:7" ht="30.75" customHeight="1" x14ac:dyDescent="0.25">
      <c r="A31" s="64" t="s">
        <v>61</v>
      </c>
      <c r="B31" s="64"/>
      <c r="C31" s="64"/>
      <c r="D31" s="64"/>
      <c r="E31" s="64"/>
    </row>
    <row r="32" spans="1:7" ht="30.75" customHeight="1" x14ac:dyDescent="0.25">
      <c r="A32" s="57" t="s">
        <v>21</v>
      </c>
      <c r="B32" s="57"/>
      <c r="C32" s="57"/>
      <c r="D32" s="57"/>
      <c r="E32" s="57"/>
    </row>
    <row r="33" spans="1:5" x14ac:dyDescent="0.25">
      <c r="A33" s="57" t="s">
        <v>20</v>
      </c>
      <c r="B33" s="57"/>
      <c r="C33" s="57"/>
      <c r="D33" s="57"/>
      <c r="E33" s="57"/>
    </row>
    <row r="34" spans="1:5" ht="32.25" customHeight="1" x14ac:dyDescent="0.25">
      <c r="A34" s="57" t="s">
        <v>30</v>
      </c>
      <c r="B34" s="57"/>
      <c r="C34" s="57"/>
      <c r="D34" s="57"/>
      <c r="E34" s="57"/>
    </row>
    <row r="35" spans="1:5" x14ac:dyDescent="0.25">
      <c r="A35" s="57" t="s">
        <v>18</v>
      </c>
      <c r="B35" s="57"/>
      <c r="C35" s="57"/>
      <c r="D35" s="57"/>
      <c r="E35" s="57"/>
    </row>
    <row r="36" spans="1:5" x14ac:dyDescent="0.25">
      <c r="A36" s="60" t="s">
        <v>5</v>
      </c>
      <c r="B36" s="60"/>
      <c r="C36" s="60"/>
      <c r="D36" s="60"/>
      <c r="E36" s="60"/>
    </row>
    <row r="37" spans="1:5" x14ac:dyDescent="0.25">
      <c r="A37" s="57" t="s">
        <v>18</v>
      </c>
      <c r="B37" s="57"/>
      <c r="C37" s="57"/>
      <c r="D37" s="57"/>
      <c r="E37" s="57"/>
    </row>
    <row r="38" spans="1:5" x14ac:dyDescent="0.25">
      <c r="A38" s="58" t="s">
        <v>42</v>
      </c>
      <c r="B38" s="58"/>
      <c r="C38" s="58"/>
      <c r="D38" s="58"/>
      <c r="E38" s="58"/>
    </row>
    <row r="39" spans="1:5" x14ac:dyDescent="0.25">
      <c r="B39" s="59" t="s">
        <v>19</v>
      </c>
      <c r="C39" s="59"/>
      <c r="D39" s="59"/>
      <c r="E39" s="5" t="s">
        <v>6</v>
      </c>
    </row>
    <row r="40" spans="1:5" x14ac:dyDescent="0.25">
      <c r="A40" s="27"/>
      <c r="B40" s="27"/>
      <c r="C40" s="27"/>
      <c r="D40" s="27"/>
      <c r="E40" s="27"/>
    </row>
    <row r="41" spans="1:5" ht="15" customHeight="1" x14ac:dyDescent="0.25">
      <c r="A41" s="58" t="s">
        <v>44</v>
      </c>
      <c r="B41" s="58"/>
      <c r="C41" s="58"/>
      <c r="D41" s="58"/>
      <c r="E41" s="58"/>
    </row>
    <row r="42" spans="1:5" x14ac:dyDescent="0.25">
      <c r="B42" s="59" t="s">
        <v>19</v>
      </c>
      <c r="C42" s="59"/>
      <c r="D42" s="59"/>
      <c r="E42" s="5" t="s">
        <v>6</v>
      </c>
    </row>
    <row r="44" spans="1:5" x14ac:dyDescent="0.25">
      <c r="A44" s="16" t="s">
        <v>41</v>
      </c>
    </row>
    <row r="45" spans="1:5" x14ac:dyDescent="0.25">
      <c r="A45" s="13" t="s">
        <v>31</v>
      </c>
    </row>
    <row r="46" spans="1:5" x14ac:dyDescent="0.25">
      <c r="A46" s="2" t="s">
        <v>35</v>
      </c>
      <c r="B46" s="14">
        <f>'1кв'!B48</f>
        <v>74303.247999999992</v>
      </c>
    </row>
    <row r="47" spans="1:5" x14ac:dyDescent="0.25">
      <c r="A47" s="17" t="s">
        <v>46</v>
      </c>
      <c r="B47" s="15"/>
    </row>
    <row r="48" spans="1:5" x14ac:dyDescent="0.25">
      <c r="A48" s="2" t="s">
        <v>33</v>
      </c>
      <c r="B48" s="15">
        <v>63852.35</v>
      </c>
    </row>
    <row r="49" spans="1:2" ht="30" x14ac:dyDescent="0.25">
      <c r="A49" s="29" t="s">
        <v>34</v>
      </c>
      <c r="B49" s="15">
        <f>E29</f>
        <v>58535.112000000008</v>
      </c>
    </row>
    <row r="50" spans="1:2" x14ac:dyDescent="0.25">
      <c r="A50" s="13" t="s">
        <v>32</v>
      </c>
      <c r="B50" s="18">
        <f>B46+B48-B49</f>
        <v>79620.48599999999</v>
      </c>
    </row>
  </sheetData>
  <mergeCells count="29">
    <mergeCell ref="A37:E37"/>
    <mergeCell ref="A38:E38"/>
    <mergeCell ref="B39:D39"/>
    <mergeCell ref="A41:E41"/>
    <mergeCell ref="B42:D42"/>
    <mergeCell ref="A36:E36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0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8554687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53</v>
      </c>
      <c r="B3" s="68"/>
      <c r="C3" s="68"/>
      <c r="D3" s="68"/>
      <c r="E3" s="68"/>
    </row>
    <row r="4" spans="1:5" s="1" customFormat="1" ht="15.75" x14ac:dyDescent="0.25">
      <c r="A4" s="20" t="s">
        <v>13</v>
      </c>
      <c r="B4" s="21"/>
      <c r="C4" s="21"/>
      <c r="D4" s="23"/>
      <c r="E4" s="22" t="s">
        <v>54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25</v>
      </c>
      <c r="B7" s="69"/>
      <c r="C7" s="69"/>
      <c r="D7" s="69"/>
      <c r="E7" s="69"/>
    </row>
    <row r="8" spans="1:5" ht="15.75" customHeight="1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69</v>
      </c>
      <c r="B9" s="57"/>
      <c r="C9" s="57"/>
      <c r="D9" s="57"/>
      <c r="E9" s="57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30.75" customHeight="1" x14ac:dyDescent="0.25">
      <c r="A11" s="57" t="s">
        <v>70</v>
      </c>
      <c r="B11" s="57"/>
      <c r="C11" s="57"/>
      <c r="D11" s="57"/>
      <c r="E11" s="57"/>
    </row>
    <row r="12" spans="1:5" ht="14.25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57" t="s">
        <v>22</v>
      </c>
      <c r="B13" s="57"/>
      <c r="C13" s="57"/>
      <c r="D13" s="57"/>
      <c r="E13" s="57"/>
    </row>
    <row r="14" spans="1:5" ht="21" customHeight="1" x14ac:dyDescent="0.25">
      <c r="A14" s="61" t="s">
        <v>2</v>
      </c>
      <c r="B14" s="62"/>
      <c r="C14" s="62"/>
      <c r="D14" s="62"/>
      <c r="E14" s="62"/>
    </row>
    <row r="15" spans="1:5" ht="14.25" customHeight="1" x14ac:dyDescent="0.25">
      <c r="A15" s="57" t="s">
        <v>40</v>
      </c>
      <c r="B15" s="57"/>
      <c r="C15" s="57"/>
      <c r="D15" s="57"/>
      <c r="E15" s="57"/>
    </row>
    <row r="16" spans="1:5" x14ac:dyDescent="0.25">
      <c r="A16" s="61" t="s">
        <v>16</v>
      </c>
      <c r="B16" s="62"/>
      <c r="C16" s="62"/>
      <c r="D16" s="62"/>
      <c r="E16" s="62"/>
    </row>
    <row r="17" spans="1:7" ht="32.25" customHeight="1" x14ac:dyDescent="0.25">
      <c r="A17" s="57" t="s">
        <v>17</v>
      </c>
      <c r="B17" s="57"/>
      <c r="C17" s="57"/>
      <c r="D17" s="57"/>
      <c r="E17" s="57"/>
    </row>
    <row r="18" spans="1:7" ht="64.5" customHeight="1" x14ac:dyDescent="0.25">
      <c r="A18" s="57" t="s">
        <v>26</v>
      </c>
      <c r="B18" s="57"/>
      <c r="C18" s="57"/>
      <c r="D18" s="57"/>
      <c r="E18" s="57"/>
    </row>
    <row r="19" spans="1:7" ht="36.75" customHeight="1" x14ac:dyDescent="0.25">
      <c r="A19" s="63" t="s">
        <v>27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634.9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8" t="s">
        <v>36</v>
      </c>
      <c r="C22" s="3" t="s">
        <v>4</v>
      </c>
      <c r="D22" s="3">
        <v>18.62</v>
      </c>
      <c r="E22" s="7">
        <f>D22*F20*G20</f>
        <v>35465.513999999996</v>
      </c>
    </row>
    <row r="23" spans="1:7" x14ac:dyDescent="0.25">
      <c r="A23" s="6" t="s">
        <v>37</v>
      </c>
      <c r="B23" s="8" t="s">
        <v>23</v>
      </c>
      <c r="C23" s="3" t="s">
        <v>4</v>
      </c>
      <c r="D23" s="3">
        <v>5.12</v>
      </c>
      <c r="E23" s="7">
        <f>D23*F20*G20</f>
        <v>9752.0640000000003</v>
      </c>
    </row>
    <row r="24" spans="1:7" x14ac:dyDescent="0.25">
      <c r="A24" s="6" t="s">
        <v>28</v>
      </c>
      <c r="B24" s="8" t="s">
        <v>55</v>
      </c>
      <c r="C24" s="3" t="s">
        <v>29</v>
      </c>
      <c r="D24" s="3"/>
      <c r="E24" s="7">
        <v>0</v>
      </c>
    </row>
    <row r="25" spans="1:7" x14ac:dyDescent="0.25">
      <c r="A25" s="34" t="s">
        <v>62</v>
      </c>
      <c r="B25" s="8" t="s">
        <v>63</v>
      </c>
      <c r="C25" s="3" t="s">
        <v>29</v>
      </c>
      <c r="D25" s="3"/>
      <c r="E25" s="7">
        <v>31198.93</v>
      </c>
    </row>
    <row r="26" spans="1:7" x14ac:dyDescent="0.25">
      <c r="A26" s="35" t="s">
        <v>71</v>
      </c>
      <c r="B26" s="8" t="s">
        <v>64</v>
      </c>
      <c r="C26" s="3" t="s">
        <v>65</v>
      </c>
      <c r="D26" s="3">
        <v>8</v>
      </c>
      <c r="E26" s="7">
        <f>D26*333.76</f>
        <v>2670.08</v>
      </c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79086.588000000003</v>
      </c>
    </row>
    <row r="29" spans="1:7" ht="30.75" customHeight="1" x14ac:dyDescent="0.25">
      <c r="A29" s="64" t="s">
        <v>66</v>
      </c>
      <c r="B29" s="64"/>
      <c r="C29" s="64"/>
      <c r="D29" s="64"/>
      <c r="E29" s="64"/>
    </row>
    <row r="30" spans="1:7" ht="30.75" customHeight="1" x14ac:dyDescent="0.25">
      <c r="A30" s="57" t="s">
        <v>21</v>
      </c>
      <c r="B30" s="57"/>
      <c r="C30" s="57"/>
      <c r="D30" s="57"/>
      <c r="E30" s="57"/>
    </row>
    <row r="31" spans="1:7" x14ac:dyDescent="0.25">
      <c r="A31" s="57" t="s">
        <v>20</v>
      </c>
      <c r="B31" s="57"/>
      <c r="C31" s="57"/>
      <c r="D31" s="57"/>
      <c r="E31" s="57"/>
    </row>
    <row r="32" spans="1:7" ht="32.25" customHeight="1" x14ac:dyDescent="0.25">
      <c r="A32" s="57" t="s">
        <v>30</v>
      </c>
      <c r="B32" s="57"/>
      <c r="C32" s="57"/>
      <c r="D32" s="57"/>
      <c r="E32" s="57"/>
    </row>
    <row r="33" spans="1:5" x14ac:dyDescent="0.25">
      <c r="A33" s="57" t="s">
        <v>18</v>
      </c>
      <c r="B33" s="57"/>
      <c r="C33" s="57"/>
      <c r="D33" s="57"/>
      <c r="E33" s="57"/>
    </row>
    <row r="34" spans="1:5" x14ac:dyDescent="0.25">
      <c r="A34" s="60" t="s">
        <v>5</v>
      </c>
      <c r="B34" s="60"/>
      <c r="C34" s="60"/>
      <c r="D34" s="60"/>
      <c r="E34" s="60"/>
    </row>
    <row r="35" spans="1:5" x14ac:dyDescent="0.25">
      <c r="A35" s="57" t="s">
        <v>18</v>
      </c>
      <c r="B35" s="57"/>
      <c r="C35" s="57"/>
      <c r="D35" s="57"/>
      <c r="E35" s="57"/>
    </row>
    <row r="36" spans="1:5" x14ac:dyDescent="0.25">
      <c r="A36" s="58" t="s">
        <v>42</v>
      </c>
      <c r="B36" s="58"/>
      <c r="C36" s="58"/>
      <c r="D36" s="58"/>
      <c r="E36" s="58"/>
    </row>
    <row r="37" spans="1:5" x14ac:dyDescent="0.25">
      <c r="B37" s="59" t="s">
        <v>19</v>
      </c>
      <c r="C37" s="59"/>
      <c r="D37" s="59"/>
      <c r="E37" s="5" t="s">
        <v>6</v>
      </c>
    </row>
    <row r="38" spans="1:5" x14ac:dyDescent="0.25">
      <c r="A38" s="27"/>
      <c r="B38" s="27"/>
      <c r="C38" s="27"/>
      <c r="D38" s="27"/>
      <c r="E38" s="27"/>
    </row>
    <row r="39" spans="1:5" ht="15" customHeight="1" x14ac:dyDescent="0.25">
      <c r="A39" s="58" t="s">
        <v>68</v>
      </c>
      <c r="B39" s="58"/>
      <c r="C39" s="58"/>
      <c r="D39" s="58"/>
      <c r="E39" s="58"/>
    </row>
    <row r="40" spans="1:5" x14ac:dyDescent="0.25">
      <c r="B40" s="59" t="s">
        <v>19</v>
      </c>
      <c r="C40" s="59"/>
      <c r="D40" s="59"/>
      <c r="E40" s="5" t="s">
        <v>6</v>
      </c>
    </row>
    <row r="42" spans="1:5" x14ac:dyDescent="0.25">
      <c r="A42" s="16" t="s">
        <v>41</v>
      </c>
    </row>
    <row r="43" spans="1:5" x14ac:dyDescent="0.25">
      <c r="A43" s="13" t="s">
        <v>31</v>
      </c>
    </row>
    <row r="44" spans="1:5" x14ac:dyDescent="0.25">
      <c r="A44" s="2" t="s">
        <v>35</v>
      </c>
      <c r="B44" s="14">
        <f>'2кв'!B50</f>
        <v>79620.48599999999</v>
      </c>
    </row>
    <row r="45" spans="1:5" x14ac:dyDescent="0.25">
      <c r="A45" s="17" t="s">
        <v>67</v>
      </c>
      <c r="B45" s="15"/>
    </row>
    <row r="46" spans="1:5" x14ac:dyDescent="0.25">
      <c r="A46" s="2" t="s">
        <v>33</v>
      </c>
      <c r="B46" s="15">
        <v>59247.81</v>
      </c>
    </row>
    <row r="47" spans="1:5" ht="30" x14ac:dyDescent="0.25">
      <c r="A47" s="29" t="s">
        <v>34</v>
      </c>
      <c r="B47" s="15">
        <f>E27</f>
        <v>79086.588000000003</v>
      </c>
    </row>
    <row r="48" spans="1:5" x14ac:dyDescent="0.25">
      <c r="A48" s="13" t="s">
        <v>32</v>
      </c>
      <c r="B48" s="18">
        <f>B44+B46-B47</f>
        <v>59781.70799999997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3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8554687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72</v>
      </c>
      <c r="B3" s="68"/>
      <c r="C3" s="68"/>
      <c r="D3" s="68"/>
      <c r="E3" s="68"/>
    </row>
    <row r="4" spans="1:5" s="1" customFormat="1" ht="15.75" x14ac:dyDescent="0.25">
      <c r="A4" s="36" t="s">
        <v>13</v>
      </c>
      <c r="B4" s="4"/>
      <c r="C4" s="4"/>
      <c r="D4" s="2"/>
      <c r="E4" s="37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25</v>
      </c>
      <c r="B7" s="69"/>
      <c r="C7" s="69"/>
      <c r="D7" s="69"/>
      <c r="E7" s="69"/>
    </row>
    <row r="8" spans="1:5" ht="15.75" customHeight="1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69</v>
      </c>
      <c r="B9" s="57"/>
      <c r="C9" s="57"/>
      <c r="D9" s="57"/>
      <c r="E9" s="57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30.75" customHeight="1" x14ac:dyDescent="0.25">
      <c r="A11" s="57" t="s">
        <v>70</v>
      </c>
      <c r="B11" s="57"/>
      <c r="C11" s="57"/>
      <c r="D11" s="57"/>
      <c r="E11" s="57"/>
    </row>
    <row r="12" spans="1:5" ht="14.25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57" t="s">
        <v>22</v>
      </c>
      <c r="B13" s="57"/>
      <c r="C13" s="57"/>
      <c r="D13" s="57"/>
      <c r="E13" s="57"/>
    </row>
    <row r="14" spans="1:5" ht="21" customHeight="1" x14ac:dyDescent="0.25">
      <c r="A14" s="61" t="s">
        <v>2</v>
      </c>
      <c r="B14" s="62"/>
      <c r="C14" s="62"/>
      <c r="D14" s="62"/>
      <c r="E14" s="62"/>
    </row>
    <row r="15" spans="1:5" ht="14.25" customHeight="1" x14ac:dyDescent="0.25">
      <c r="A15" s="57" t="s">
        <v>40</v>
      </c>
      <c r="B15" s="57"/>
      <c r="C15" s="57"/>
      <c r="D15" s="57"/>
      <c r="E15" s="57"/>
    </row>
    <row r="16" spans="1:5" x14ac:dyDescent="0.25">
      <c r="A16" s="61" t="s">
        <v>16</v>
      </c>
      <c r="B16" s="62"/>
      <c r="C16" s="62"/>
      <c r="D16" s="62"/>
      <c r="E16" s="62"/>
    </row>
    <row r="17" spans="1:7" ht="32.25" customHeight="1" x14ac:dyDescent="0.25">
      <c r="A17" s="57" t="s">
        <v>17</v>
      </c>
      <c r="B17" s="57"/>
      <c r="C17" s="57"/>
      <c r="D17" s="57"/>
      <c r="E17" s="57"/>
    </row>
    <row r="18" spans="1:7" ht="64.5" customHeight="1" x14ac:dyDescent="0.25">
      <c r="A18" s="57" t="s">
        <v>26</v>
      </c>
      <c r="B18" s="57"/>
      <c r="C18" s="57"/>
      <c r="D18" s="57"/>
      <c r="E18" s="57"/>
    </row>
    <row r="19" spans="1:7" ht="36.75" customHeight="1" x14ac:dyDescent="0.25">
      <c r="A19" s="63" t="s">
        <v>27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634.9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8" t="s">
        <v>36</v>
      </c>
      <c r="C22" s="3" t="s">
        <v>4</v>
      </c>
      <c r="D22" s="3">
        <v>18.62</v>
      </c>
      <c r="E22" s="7">
        <f>D22*F20*G20</f>
        <v>35465.513999999996</v>
      </c>
    </row>
    <row r="23" spans="1:7" x14ac:dyDescent="0.25">
      <c r="A23" s="6" t="s">
        <v>37</v>
      </c>
      <c r="B23" s="8" t="s">
        <v>23</v>
      </c>
      <c r="C23" s="3" t="s">
        <v>4</v>
      </c>
      <c r="D23" s="3">
        <v>5.12</v>
      </c>
      <c r="E23" s="7">
        <f>D23*F20*G20</f>
        <v>9752.0640000000003</v>
      </c>
    </row>
    <row r="24" spans="1:7" x14ac:dyDescent="0.25">
      <c r="A24" s="6" t="s">
        <v>28</v>
      </c>
      <c r="B24" s="8" t="s">
        <v>73</v>
      </c>
      <c r="C24" s="3" t="s">
        <v>29</v>
      </c>
      <c r="D24" s="3"/>
      <c r="E24" s="7">
        <v>1967.25</v>
      </c>
    </row>
    <row r="25" spans="1:7" ht="30" x14ac:dyDescent="0.25">
      <c r="A25" s="76" t="s">
        <v>93</v>
      </c>
      <c r="B25" s="8" t="s">
        <v>94</v>
      </c>
      <c r="C25" s="3" t="s">
        <v>29</v>
      </c>
      <c r="D25" s="3"/>
      <c r="E25" s="7">
        <v>7441.5</v>
      </c>
    </row>
    <row r="26" spans="1:7" x14ac:dyDescent="0.25">
      <c r="A26" s="35"/>
      <c r="B26" s="8"/>
      <c r="D26" s="3"/>
      <c r="E26" s="7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54626.327999999994</v>
      </c>
    </row>
    <row r="29" spans="1:7" ht="30.75" customHeight="1" x14ac:dyDescent="0.25">
      <c r="A29" s="64" t="s">
        <v>95</v>
      </c>
      <c r="B29" s="64"/>
      <c r="C29" s="64"/>
      <c r="D29" s="64"/>
      <c r="E29" s="64"/>
    </row>
    <row r="30" spans="1:7" ht="30.75" customHeight="1" x14ac:dyDescent="0.25">
      <c r="A30" s="57" t="s">
        <v>21</v>
      </c>
      <c r="B30" s="57"/>
      <c r="C30" s="57"/>
      <c r="D30" s="57"/>
      <c r="E30" s="57"/>
    </row>
    <row r="31" spans="1:7" x14ac:dyDescent="0.25">
      <c r="A31" s="57" t="s">
        <v>20</v>
      </c>
      <c r="B31" s="57"/>
      <c r="C31" s="57"/>
      <c r="D31" s="57"/>
      <c r="E31" s="57"/>
    </row>
    <row r="32" spans="1:7" ht="32.25" customHeight="1" x14ac:dyDescent="0.25">
      <c r="A32" s="57" t="s">
        <v>30</v>
      </c>
      <c r="B32" s="57"/>
      <c r="C32" s="57"/>
      <c r="D32" s="57"/>
      <c r="E32" s="57"/>
    </row>
    <row r="33" spans="1:5" x14ac:dyDescent="0.25">
      <c r="A33" s="57" t="s">
        <v>18</v>
      </c>
      <c r="B33" s="57"/>
      <c r="C33" s="57"/>
      <c r="D33" s="57"/>
      <c r="E33" s="57"/>
    </row>
    <row r="34" spans="1:5" x14ac:dyDescent="0.25">
      <c r="A34" s="60" t="s">
        <v>5</v>
      </c>
      <c r="B34" s="60"/>
      <c r="C34" s="60"/>
      <c r="D34" s="60"/>
      <c r="E34" s="60"/>
    </row>
    <row r="35" spans="1:5" x14ac:dyDescent="0.25">
      <c r="A35" s="57" t="s">
        <v>18</v>
      </c>
      <c r="B35" s="57"/>
      <c r="C35" s="57"/>
      <c r="D35" s="57"/>
      <c r="E35" s="57"/>
    </row>
    <row r="36" spans="1:5" x14ac:dyDescent="0.25">
      <c r="A36" s="58" t="s">
        <v>42</v>
      </c>
      <c r="B36" s="58"/>
      <c r="C36" s="58"/>
      <c r="D36" s="58"/>
      <c r="E36" s="58"/>
    </row>
    <row r="37" spans="1:5" x14ac:dyDescent="0.25">
      <c r="B37" s="59" t="s">
        <v>19</v>
      </c>
      <c r="C37" s="59"/>
      <c r="D37" s="59"/>
      <c r="E37" s="5" t="s">
        <v>6</v>
      </c>
    </row>
    <row r="38" spans="1:5" x14ac:dyDescent="0.25">
      <c r="A38" s="31"/>
      <c r="B38" s="31"/>
      <c r="C38" s="31"/>
      <c r="D38" s="31"/>
      <c r="E38" s="31"/>
    </row>
    <row r="39" spans="1:5" ht="15" customHeight="1" x14ac:dyDescent="0.25">
      <c r="A39" s="58" t="s">
        <v>68</v>
      </c>
      <c r="B39" s="58"/>
      <c r="C39" s="58"/>
      <c r="D39" s="58"/>
      <c r="E39" s="58"/>
    </row>
    <row r="40" spans="1:5" x14ac:dyDescent="0.25">
      <c r="B40" s="59" t="s">
        <v>19</v>
      </c>
      <c r="C40" s="59"/>
      <c r="D40" s="59"/>
      <c r="E40" s="5" t="s">
        <v>6</v>
      </c>
    </row>
    <row r="42" spans="1:5" x14ac:dyDescent="0.25">
      <c r="A42" s="16" t="s">
        <v>41</v>
      </c>
    </row>
    <row r="43" spans="1:5" x14ac:dyDescent="0.25">
      <c r="A43" s="13" t="s">
        <v>31</v>
      </c>
    </row>
    <row r="44" spans="1:5" x14ac:dyDescent="0.25">
      <c r="A44" s="2" t="s">
        <v>35</v>
      </c>
      <c r="B44" s="14">
        <f>'3кв'!B48</f>
        <v>59781.70799999997</v>
      </c>
    </row>
    <row r="45" spans="1:5" x14ac:dyDescent="0.25">
      <c r="A45" s="17" t="s">
        <v>67</v>
      </c>
      <c r="B45" s="15"/>
    </row>
    <row r="46" spans="1:5" x14ac:dyDescent="0.25">
      <c r="A46" s="2" t="s">
        <v>33</v>
      </c>
      <c r="B46" s="15">
        <v>61196.45</v>
      </c>
    </row>
    <row r="47" spans="1:5" ht="30" x14ac:dyDescent="0.25">
      <c r="A47" s="33" t="s">
        <v>34</v>
      </c>
      <c r="B47" s="15">
        <f>E27</f>
        <v>54626.327999999994</v>
      </c>
    </row>
    <row r="48" spans="1:5" x14ac:dyDescent="0.25">
      <c r="A48" s="13" t="s">
        <v>32</v>
      </c>
      <c r="B48" s="18">
        <f>B44+B46-B47</f>
        <v>66351.829999999973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topLeftCell="A19" zoomScaleSheetLayoutView="100" workbookViewId="0">
      <selection activeCell="B35" sqref="B35"/>
    </sheetView>
  </sheetViews>
  <sheetFormatPr defaultRowHeight="15.75" x14ac:dyDescent="0.25"/>
  <cols>
    <col min="1" max="1" width="10.5703125" style="39" customWidth="1"/>
    <col min="2" max="2" width="65.42578125" style="39" customWidth="1"/>
    <col min="3" max="3" width="15.28515625" style="39" customWidth="1"/>
    <col min="4" max="4" width="11.85546875" style="39" customWidth="1"/>
    <col min="5" max="5" width="14.7109375" style="39" customWidth="1"/>
    <col min="6" max="6" width="12.42578125" style="39" customWidth="1"/>
    <col min="7" max="7" width="12" style="39" customWidth="1"/>
    <col min="8" max="8" width="13.5703125" style="39" customWidth="1"/>
    <col min="9" max="16384" width="9.140625" style="39"/>
  </cols>
  <sheetData>
    <row r="1" spans="1:5" x14ac:dyDescent="0.25">
      <c r="A1" s="73" t="s">
        <v>74</v>
      </c>
      <c r="B1" s="73"/>
      <c r="C1" s="73"/>
      <c r="D1" s="38"/>
    </row>
    <row r="2" spans="1:5" x14ac:dyDescent="0.25">
      <c r="A2" s="74" t="s">
        <v>75</v>
      </c>
      <c r="B2" s="74"/>
      <c r="C2" s="74"/>
      <c r="D2" s="40"/>
    </row>
    <row r="3" spans="1:5" x14ac:dyDescent="0.25">
      <c r="A3" s="74" t="s">
        <v>91</v>
      </c>
      <c r="B3" s="74"/>
      <c r="C3" s="74"/>
      <c r="D3" s="40"/>
    </row>
    <row r="4" spans="1:5" x14ac:dyDescent="0.25">
      <c r="A4" s="73" t="s">
        <v>76</v>
      </c>
      <c r="B4" s="73"/>
      <c r="C4" s="73"/>
      <c r="D4" s="38"/>
    </row>
    <row r="5" spans="1:5" x14ac:dyDescent="0.25">
      <c r="A5" s="75"/>
      <c r="B5" s="75"/>
      <c r="C5" s="75"/>
      <c r="D5" s="1"/>
    </row>
    <row r="6" spans="1:5" x14ac:dyDescent="0.25">
      <c r="A6" s="40"/>
      <c r="B6" s="41" t="s">
        <v>77</v>
      </c>
      <c r="C6" s="42">
        <f>'1кв'!B43</f>
        <v>53924.18</v>
      </c>
      <c r="D6" s="43"/>
    </row>
    <row r="7" spans="1:5" x14ac:dyDescent="0.25">
      <c r="A7" s="44" t="s">
        <v>78</v>
      </c>
      <c r="B7" s="41" t="s">
        <v>96</v>
      </c>
      <c r="C7" s="42"/>
      <c r="D7" s="43"/>
    </row>
    <row r="8" spans="1:5" x14ac:dyDescent="0.25">
      <c r="B8" s="45" t="s">
        <v>79</v>
      </c>
      <c r="C8" s="46">
        <f>'1кв'!B45+'2кв'!B48+'3кв'!B46+'4кв'!B46</f>
        <v>247592.24</v>
      </c>
      <c r="D8" s="47"/>
    </row>
    <row r="9" spans="1:5" x14ac:dyDescent="0.25">
      <c r="A9" s="21"/>
      <c r="B9" s="45" t="s">
        <v>80</v>
      </c>
      <c r="C9" s="48">
        <f>SUM(C8:C8)</f>
        <v>247592.24</v>
      </c>
      <c r="D9" s="43"/>
    </row>
    <row r="10" spans="1:5" x14ac:dyDescent="0.25">
      <c r="A10" s="1"/>
      <c r="B10" s="72"/>
      <c r="C10" s="72"/>
      <c r="D10" s="49"/>
    </row>
    <row r="11" spans="1:5" x14ac:dyDescent="0.25">
      <c r="A11" s="50" t="s">
        <v>81</v>
      </c>
      <c r="B11" s="19" t="s">
        <v>38</v>
      </c>
      <c r="C11" s="46">
        <f>'1кв'!E22+'2кв'!E22+'3кв'!E22+'4кв'!E22</f>
        <v>138662.16</v>
      </c>
      <c r="D11" s="49"/>
    </row>
    <row r="12" spans="1:5" x14ac:dyDescent="0.25">
      <c r="A12" s="50"/>
      <c r="B12" s="19" t="s">
        <v>37</v>
      </c>
      <c r="C12" s="46">
        <f>'1кв'!E23+'2кв'!E23+'3кв'!E23+'4кв'!E23</f>
        <v>37332.119999999995</v>
      </c>
      <c r="D12" s="49"/>
    </row>
    <row r="13" spans="1:5" x14ac:dyDescent="0.25">
      <c r="A13" s="1"/>
      <c r="B13" s="19" t="s">
        <v>28</v>
      </c>
      <c r="C13" s="46">
        <f>'1кв'!E24+'2кв'!E24+'3кв'!E24+'4кв'!E24</f>
        <v>2104.25</v>
      </c>
      <c r="D13" s="49"/>
      <c r="E13" s="51"/>
    </row>
    <row r="14" spans="1:5" x14ac:dyDescent="0.25">
      <c r="A14" s="50"/>
      <c r="B14" s="19" t="s">
        <v>92</v>
      </c>
      <c r="C14" s="46">
        <f>'3кв'!E26</f>
        <v>2670.08</v>
      </c>
      <c r="D14" s="49"/>
    </row>
    <row r="15" spans="1:5" x14ac:dyDescent="0.25">
      <c r="A15" s="50"/>
      <c r="B15" s="19" t="s">
        <v>82</v>
      </c>
      <c r="C15" s="46">
        <f>SUM(C17:C22)</f>
        <v>54395.979999999996</v>
      </c>
      <c r="D15" s="49"/>
    </row>
    <row r="16" spans="1:5" x14ac:dyDescent="0.25">
      <c r="A16" s="50"/>
      <c r="B16" s="19" t="s">
        <v>83</v>
      </c>
      <c r="C16" s="46"/>
      <c r="D16" s="49"/>
    </row>
    <row r="17" spans="1:5" x14ac:dyDescent="0.25">
      <c r="A17" s="50"/>
      <c r="B17" s="30" t="s">
        <v>56</v>
      </c>
      <c r="C17" s="46">
        <f>'2кв'!E25</f>
        <v>5201.2</v>
      </c>
      <c r="D17" s="49"/>
    </row>
    <row r="18" spans="1:5" x14ac:dyDescent="0.25">
      <c r="A18" s="50"/>
      <c r="B18" s="6" t="s">
        <v>57</v>
      </c>
      <c r="C18" s="46">
        <f>'2кв'!E26</f>
        <v>1876.9</v>
      </c>
      <c r="D18" s="49"/>
    </row>
    <row r="19" spans="1:5" x14ac:dyDescent="0.25">
      <c r="A19" s="50"/>
      <c r="B19" s="6" t="s">
        <v>58</v>
      </c>
      <c r="C19" s="46">
        <f>'2кв'!E27</f>
        <v>1241.4000000000001</v>
      </c>
      <c r="D19" s="49"/>
    </row>
    <row r="20" spans="1:5" x14ac:dyDescent="0.25">
      <c r="A20" s="50"/>
      <c r="B20" s="6" t="s">
        <v>59</v>
      </c>
      <c r="C20" s="46">
        <f>'2кв'!E28</f>
        <v>7436.05</v>
      </c>
      <c r="D20" s="49"/>
    </row>
    <row r="21" spans="1:5" x14ac:dyDescent="0.25">
      <c r="A21" s="50"/>
      <c r="B21" s="52" t="s">
        <v>62</v>
      </c>
      <c r="C21" s="46">
        <f>'3кв'!E25</f>
        <v>31198.93</v>
      </c>
      <c r="D21" s="49"/>
    </row>
    <row r="22" spans="1:5" x14ac:dyDescent="0.25">
      <c r="A22" s="50"/>
      <c r="B22" s="76" t="s">
        <v>97</v>
      </c>
      <c r="C22" s="46">
        <f>'4кв'!E25</f>
        <v>7441.5</v>
      </c>
      <c r="D22" s="49"/>
    </row>
    <row r="23" spans="1:5" x14ac:dyDescent="0.25">
      <c r="A23" s="1"/>
      <c r="B23" s="53" t="s">
        <v>84</v>
      </c>
      <c r="C23" s="48">
        <f>SUM(C11:C15)</f>
        <v>235164.58999999997</v>
      </c>
      <c r="D23" s="49"/>
      <c r="E23" s="51"/>
    </row>
    <row r="24" spans="1:5" x14ac:dyDescent="0.25">
      <c r="A24" s="1"/>
      <c r="B24" s="54" t="s">
        <v>90</v>
      </c>
      <c r="C24" s="48">
        <f>C6+C9-C23</f>
        <v>66351.830000000016</v>
      </c>
      <c r="D24" s="49"/>
    </row>
    <row r="25" spans="1:5" x14ac:dyDescent="0.25">
      <c r="A25" s="1"/>
      <c r="B25" s="44"/>
      <c r="C25" s="44"/>
      <c r="D25" s="49"/>
    </row>
    <row r="26" spans="1:5" x14ac:dyDescent="0.25">
      <c r="A26" s="1"/>
      <c r="B26" s="55" t="s">
        <v>85</v>
      </c>
      <c r="C26" s="55"/>
      <c r="D26" s="49"/>
    </row>
    <row r="27" spans="1:5" x14ac:dyDescent="0.25">
      <c r="A27" s="1"/>
      <c r="B27" s="55" t="s">
        <v>86</v>
      </c>
      <c r="C27" s="77">
        <v>33168.559999999998</v>
      </c>
      <c r="D27" s="49"/>
    </row>
    <row r="28" spans="1:5" x14ac:dyDescent="0.25">
      <c r="A28" s="1"/>
      <c r="B28" s="56" t="s">
        <v>98</v>
      </c>
      <c r="C28" s="78">
        <v>36615.78</v>
      </c>
      <c r="D28" s="49"/>
    </row>
    <row r="29" spans="1:5" x14ac:dyDescent="0.25">
      <c r="A29" s="1"/>
      <c r="B29" s="55" t="s">
        <v>87</v>
      </c>
      <c r="C29" s="77">
        <f>C28-C27</f>
        <v>3447.2200000000012</v>
      </c>
      <c r="D29" s="49"/>
    </row>
    <row r="30" spans="1:5" x14ac:dyDescent="0.25">
      <c r="A30" s="1"/>
      <c r="B30" s="44"/>
      <c r="C30" s="44"/>
      <c r="D30" s="49"/>
    </row>
    <row r="31" spans="1:5" x14ac:dyDescent="0.25">
      <c r="A31" s="1"/>
      <c r="B31" s="44"/>
      <c r="C31" s="44"/>
      <c r="D31" s="49"/>
    </row>
    <row r="32" spans="1:5" x14ac:dyDescent="0.25">
      <c r="A32" s="1" t="s">
        <v>88</v>
      </c>
      <c r="B32" s="44" t="s">
        <v>99</v>
      </c>
      <c r="C32" s="44"/>
      <c r="D32" s="49"/>
    </row>
    <row r="33" spans="1:4" x14ac:dyDescent="0.25">
      <c r="A33" s="1"/>
      <c r="B33" s="44" t="s">
        <v>100</v>
      </c>
      <c r="C33" s="44"/>
      <c r="D33" s="49"/>
    </row>
    <row r="34" spans="1:4" x14ac:dyDescent="0.25">
      <c r="A34" s="1"/>
      <c r="B34" s="44" t="s">
        <v>101</v>
      </c>
      <c r="C34" s="44"/>
      <c r="D34" s="49"/>
    </row>
    <row r="35" spans="1:4" x14ac:dyDescent="0.25">
      <c r="A35" s="1"/>
      <c r="B35" s="44"/>
      <c r="C35" s="44"/>
      <c r="D35" s="49"/>
    </row>
    <row r="36" spans="1:4" x14ac:dyDescent="0.25">
      <c r="A36" s="1"/>
      <c r="B36" s="44" t="s">
        <v>89</v>
      </c>
      <c r="C36" s="44"/>
      <c r="D36" s="49"/>
    </row>
    <row r="37" spans="1:4" x14ac:dyDescent="0.25">
      <c r="A37" s="1"/>
      <c r="B37" s="44"/>
      <c r="C37" s="44"/>
      <c r="D37" s="49"/>
    </row>
    <row r="38" spans="1:4" x14ac:dyDescent="0.25">
      <c r="A38" s="1"/>
      <c r="B38" s="44"/>
      <c r="C38" s="44"/>
      <c r="D38" s="49"/>
    </row>
    <row r="39" spans="1:4" x14ac:dyDescent="0.25">
      <c r="A39" s="1"/>
      <c r="B39" s="44" t="s">
        <v>89</v>
      </c>
      <c r="C39" s="44"/>
      <c r="D39" s="49"/>
    </row>
    <row r="40" spans="1:4" x14ac:dyDescent="0.25">
      <c r="A40" s="1"/>
      <c r="B40" s="44"/>
      <c r="C40" s="44"/>
      <c r="D40" s="49"/>
    </row>
    <row r="41" spans="1:4" x14ac:dyDescent="0.25">
      <c r="A41" s="1"/>
      <c r="B41" s="44"/>
      <c r="C41" s="44"/>
      <c r="D41" s="49"/>
    </row>
    <row r="42" spans="1:4" x14ac:dyDescent="0.25">
      <c r="A42" s="1"/>
      <c r="B42" s="44"/>
      <c r="C42" s="44"/>
      <c r="D42" s="49"/>
    </row>
    <row r="43" spans="1:4" x14ac:dyDescent="0.25">
      <c r="A43" s="1"/>
      <c r="B43" s="44"/>
      <c r="C43" s="44"/>
      <c r="D43" s="49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2026-02-27T15:25:48Z</dcterms:modified>
</cp:coreProperties>
</file>