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5265" yWindow="526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'1кв'!$A$1:$E$51</definedName>
    <definedName name="_xlnm.Print_Area" localSheetId="1">'2кв'!$A$1:$E$50</definedName>
    <definedName name="_xlnm.Print_Area" localSheetId="2">'3кв'!$A$1:$E$50</definedName>
    <definedName name="_xlnm.Print_Area" localSheetId="3">'4кв'!$A$1:$E$49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3" l="1"/>
  <c r="C16" i="33" l="1"/>
  <c r="C15" i="33"/>
  <c r="C18" i="33"/>
  <c r="C13" i="33"/>
  <c r="C8" i="33"/>
  <c r="C6" i="33"/>
  <c r="C9" i="33" l="1"/>
  <c r="B45" i="32" l="1"/>
  <c r="E23" i="32"/>
  <c r="C12" i="33" s="1"/>
  <c r="E22" i="32"/>
  <c r="C11" i="33" s="1"/>
  <c r="C21" i="33" l="1"/>
  <c r="C22" i="33" s="1"/>
  <c r="E26" i="32"/>
  <c r="B48" i="32" s="1"/>
  <c r="B49" i="32"/>
  <c r="E25" i="31"/>
  <c r="E23" i="31"/>
  <c r="E22" i="31"/>
  <c r="E23" i="30"/>
  <c r="E22" i="30"/>
  <c r="E27" i="30" s="1"/>
  <c r="B49" i="30" s="1"/>
  <c r="E27" i="31" l="1"/>
  <c r="B49" i="31" s="1"/>
  <c r="E23" i="29" l="1"/>
  <c r="E22" i="29"/>
  <c r="E27" i="29" s="1"/>
  <c r="B50" i="29" s="1"/>
  <c r="B51" i="29" s="1"/>
  <c r="B46" i="30" s="1"/>
  <c r="B50" i="30" s="1"/>
  <c r="B46" i="31" s="1"/>
  <c r="B50" i="31" s="1"/>
</calcChain>
</file>

<file path=xl/sharedStrings.xml><?xml version="1.0" encoding="utf-8"?>
<sst xmlns="http://schemas.openxmlformats.org/spreadsheetml/2006/main" count="251" uniqueCount="92">
  <si>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</si>
  <si>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</si>
  <si>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</si>
  <si>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</si>
  <si>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</si>
  <si>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</si>
  <si>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</si>
  <si>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</si>
  <si>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</si>
  <si>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</si>
  <si>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</si>
  <si>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</si>
  <si>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</si>
  <si>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</si>
  <si>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</si>
  <si>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</si>
  <si>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</si>
  <si>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</si>
  <si>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</si>
  <si>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</si>
  <si>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</si>
  <si>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</si>
  <si>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</si>
  <si>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</si>
  <si>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</si>
  <si>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3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</si>
  <si>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№27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</si>
  <si>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</si>
  <si>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</si>
  <si>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</si>
  <si>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</si>
  <si>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</si>
  <si>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</si>
  <si>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</si>
  <si>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</si>
  <si>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1 квартал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</si>
  <si>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</si>
  <si>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</si>
  <si>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</si>
  <si>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>Услуги по содержанию многоквартирного дома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</si>
  <si>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№36 от 19.05.2022 г.</t>
    </r>
  </si>
  <si>
    <t>Заказчик - Собственники МКД, в лице председателя совета МКД Теребкова Л.Н.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</si>
  <si>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</si>
  <si>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Общая площадь квартир - 632,1м2</t>
  </si>
  <si>
    <t>Исполнитель - ООО ЖКХ "Локомотив", в лице директора Бовкун А.А.</t>
  </si>
  <si>
    <r>
      <t>именуемый в дальнейшем "Заказчик", в лице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Теребковой Ларисы Николаевны</t>
    </r>
  </si>
  <si>
    <t>Предъявлено населению 48583,2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</si>
  <si>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</si>
  <si>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</si>
  <si>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сорок три тысячи двести семьдесят шесть  рублей 23 копейки.</t>
  </si>
  <si>
    <t>Поверка ОДПУ ХВС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</si>
  <si>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</si>
  <si>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</si>
  <si>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</si>
  <si>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</si>
  <si>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</si>
  <si>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</si>
  <si>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сорок четыре тысячи триста семьдесят один рубль 23 копейки.</t>
  </si>
  <si>
    <t xml:space="preserve">ремонт штукатурки вентканалов </t>
  </si>
  <si>
    <t>июль</t>
  </si>
  <si>
    <t>ч/час</t>
  </si>
  <si>
    <t xml:space="preserve">           2. Всего за период с "01" 07 2025 г. по "30" 09 2025 г. выполнено работ (оказано услуг) на общую сумму шестьдесят три тысячи триста шестьдесят восемь рублей 48 копеек</t>
  </si>
  <si>
    <t>Предъявлено населению 53798,07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</si>
  <si>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</si>
  <si>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</si>
  <si>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</si>
  <si>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</si>
  <si>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3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</si>
  <si>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</si>
  <si>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</si>
  <si>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</si>
  <si>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</si>
  <si>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</si>
  <si>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</si>
  <si>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</si>
  <si>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</si>
  <si>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</si>
  <si>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</si>
  <si>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</si>
  <si>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</si>
  <si>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</si>
  <si>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</si>
  <si>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</si>
  <si>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</si>
  <si>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</si>
  <si>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Непредвиденные работы 44,5  ч/ч</t>
  </si>
  <si>
    <t xml:space="preserve">           2. Всего за период с "01" 10  2025 г. по "31" 12  2025 г. выполнено работ (оказано услуг) на общую сумму сорок пять тысяч сто двенадцать рублей 98 копеек</t>
  </si>
  <si>
    <t>Начислено всего 204762,54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</si>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</sst>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2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4" fillId="0" borderId="0" xfId="0" applyFont="1" applyAlignment="1"/>
    <xf numFmtId="164" fontId="7" fillId="0" borderId="0" xfId="0" applyNumberFormat="1" applyFont="1"/>
    <xf numFmtId="0" fontId="7" fillId="0" borderId="1" xfId="0" applyFont="1" applyBorder="1"/>
    <xf numFmtId="0" fontId="3" fillId="0" borderId="1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4" fillId="0" borderId="0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0" fontId="15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5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0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47</v>
      </c>
      <c r="B3" s="76"/>
      <c r="C3" s="76"/>
      <c r="D3" s="76"/>
      <c r="E3" s="76"/>
    </row>
    <row r="4" spans="1:5" s="1" customFormat="1" ht="15.75" x14ac:dyDescent="0.25">
      <c r="A4" s="20" t="s">
        <v>13</v>
      </c>
      <c r="B4" s="21"/>
      <c r="C4" s="21"/>
      <c r="D4" s="23"/>
      <c r="E4" s="22" t="s">
        <v>48</v>
      </c>
    </row>
    <row r="5" spans="1:5" x14ac:dyDescent="0.25">
      <c r="A5" s="32"/>
      <c r="B5" s="4"/>
      <c r="C5" s="4"/>
      <c r="D5" s="4"/>
      <c r="E5" s="4"/>
    </row>
    <row r="6" spans="1:5" ht="18.75" customHeight="1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ht="21" customHeight="1" x14ac:dyDescent="0.25">
      <c r="A8" s="69" t="s">
        <v>1</v>
      </c>
      <c r="B8" s="69"/>
      <c r="C8" s="69"/>
      <c r="D8" s="69"/>
      <c r="E8" s="69"/>
    </row>
    <row r="9" spans="1:5" x14ac:dyDescent="0.25">
      <c r="A9" s="65" t="s">
        <v>45</v>
      </c>
      <c r="B9" s="65"/>
      <c r="C9" s="65"/>
      <c r="D9" s="65"/>
      <c r="E9" s="65"/>
    </row>
    <row r="10" spans="1:5" ht="23.45" customHeight="1" x14ac:dyDescent="0.25">
      <c r="A10" s="78" t="s">
        <v>14</v>
      </c>
      <c r="B10" s="79"/>
      <c r="C10" s="79"/>
      <c r="D10" s="79"/>
      <c r="E10" s="79"/>
    </row>
    <row r="11" spans="1:5" ht="29.25" customHeight="1" x14ac:dyDescent="0.25">
      <c r="A11" s="65" t="s">
        <v>40</v>
      </c>
      <c r="B11" s="65"/>
      <c r="C11" s="65"/>
      <c r="D11" s="65"/>
      <c r="E11" s="65"/>
    </row>
    <row r="12" spans="1:5" ht="16.5" customHeight="1" x14ac:dyDescent="0.25">
      <c r="A12" s="69" t="s">
        <v>15</v>
      </c>
      <c r="B12" s="70"/>
      <c r="C12" s="70"/>
      <c r="D12" s="70"/>
      <c r="E12" s="70"/>
    </row>
    <row r="13" spans="1:5" x14ac:dyDescent="0.25">
      <c r="A13" s="65" t="s">
        <v>22</v>
      </c>
      <c r="B13" s="65"/>
      <c r="C13" s="65"/>
      <c r="D13" s="65"/>
      <c r="E13" s="65"/>
    </row>
    <row r="14" spans="1:5" ht="21.75" customHeight="1" x14ac:dyDescent="0.25">
      <c r="A14" s="69" t="s">
        <v>2</v>
      </c>
      <c r="B14" s="70"/>
      <c r="C14" s="70"/>
      <c r="D14" s="70"/>
      <c r="E14" s="70"/>
    </row>
    <row r="15" spans="1:5" ht="13.5" customHeight="1" x14ac:dyDescent="0.25">
      <c r="A15" s="65" t="s">
        <v>42</v>
      </c>
      <c r="B15" s="65"/>
      <c r="C15" s="65"/>
      <c r="D15" s="65"/>
      <c r="E15" s="65"/>
    </row>
    <row r="16" spans="1:5" ht="11.25" customHeight="1" x14ac:dyDescent="0.25">
      <c r="A16" s="69" t="s">
        <v>16</v>
      </c>
      <c r="B16" s="70"/>
      <c r="C16" s="70"/>
      <c r="D16" s="70"/>
      <c r="E16" s="70"/>
    </row>
    <row r="17" spans="1:8" ht="30.75" customHeight="1" x14ac:dyDescent="0.25">
      <c r="A17" s="65" t="s">
        <v>17</v>
      </c>
      <c r="B17" s="65"/>
      <c r="C17" s="65"/>
      <c r="D17" s="65"/>
      <c r="E17" s="65"/>
    </row>
    <row r="18" spans="1:8" ht="58.5" customHeight="1" x14ac:dyDescent="0.25">
      <c r="A18" s="65" t="s">
        <v>26</v>
      </c>
      <c r="B18" s="65"/>
      <c r="C18" s="65"/>
      <c r="D18" s="65"/>
      <c r="E18" s="65"/>
    </row>
    <row r="19" spans="1:8" ht="31.5" customHeight="1" x14ac:dyDescent="0.25">
      <c r="A19" s="71" t="s">
        <v>27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632.1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37</v>
      </c>
      <c r="C22" s="3" t="s">
        <v>4</v>
      </c>
      <c r="D22" s="3">
        <v>17.690000000000001</v>
      </c>
      <c r="E22" s="7">
        <f>D22*F20*G20</f>
        <v>33545.547000000006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8874.6840000000011</v>
      </c>
    </row>
    <row r="24" spans="1:8" x14ac:dyDescent="0.25">
      <c r="A24" s="6" t="s">
        <v>28</v>
      </c>
      <c r="B24" s="8" t="s">
        <v>35</v>
      </c>
      <c r="C24" s="3" t="s">
        <v>29</v>
      </c>
      <c r="D24" s="3"/>
      <c r="E24" s="7">
        <v>436</v>
      </c>
    </row>
    <row r="25" spans="1:8" x14ac:dyDescent="0.25">
      <c r="A25" s="33" t="s">
        <v>50</v>
      </c>
      <c r="B25" s="25" t="s">
        <v>35</v>
      </c>
      <c r="C25" s="26" t="s">
        <v>29</v>
      </c>
      <c r="D25" s="26"/>
      <c r="E25" s="27">
        <v>420</v>
      </c>
    </row>
    <row r="26" spans="1:8" x14ac:dyDescent="0.25">
      <c r="A26" s="34"/>
      <c r="B26" s="25"/>
      <c r="C26" s="26"/>
      <c r="D26" s="26"/>
      <c r="E26" s="27"/>
    </row>
    <row r="27" spans="1:8" s="12" customFormat="1" ht="14.25" x14ac:dyDescent="0.2">
      <c r="A27" s="9" t="s">
        <v>24</v>
      </c>
      <c r="B27" s="18"/>
      <c r="C27" s="10"/>
      <c r="D27" s="10"/>
      <c r="E27" s="11">
        <f>SUM(E22:E26)</f>
        <v>43276.231000000007</v>
      </c>
    </row>
    <row r="28" spans="1:8" s="24" customFormat="1" x14ac:dyDescent="0.25"/>
    <row r="29" spans="1:8" ht="30.75" customHeight="1" x14ac:dyDescent="0.25">
      <c r="A29" s="72" t="s">
        <v>49</v>
      </c>
      <c r="B29" s="72"/>
      <c r="C29" s="72"/>
      <c r="D29" s="72"/>
      <c r="E29" s="72"/>
    </row>
    <row r="30" spans="1:8" ht="33.75" customHeight="1" x14ac:dyDescent="0.25">
      <c r="A30" s="65" t="s">
        <v>21</v>
      </c>
      <c r="B30" s="65"/>
      <c r="C30" s="65"/>
      <c r="D30" s="65"/>
      <c r="E30" s="65"/>
    </row>
    <row r="31" spans="1:8" ht="13.9" customHeight="1" x14ac:dyDescent="0.25">
      <c r="A31" s="65" t="s">
        <v>20</v>
      </c>
      <c r="B31" s="65"/>
      <c r="C31" s="65"/>
      <c r="D31" s="65"/>
      <c r="E31" s="65"/>
      <c r="F31" s="12"/>
      <c r="G31" s="12"/>
      <c r="H31" s="13"/>
    </row>
    <row r="32" spans="1:8" ht="33" customHeight="1" x14ac:dyDescent="0.25">
      <c r="A32" s="65" t="s">
        <v>30</v>
      </c>
      <c r="B32" s="65"/>
      <c r="C32" s="65"/>
      <c r="D32" s="65"/>
      <c r="E32" s="65"/>
    </row>
    <row r="33" spans="1:5" x14ac:dyDescent="0.25">
      <c r="A33" s="65" t="s">
        <v>18</v>
      </c>
      <c r="B33" s="65"/>
      <c r="C33" s="65"/>
      <c r="D33" s="65"/>
      <c r="E33" s="65"/>
    </row>
    <row r="34" spans="1:5" x14ac:dyDescent="0.25">
      <c r="A34" s="29"/>
      <c r="B34" s="29"/>
      <c r="C34" s="29"/>
      <c r="D34" s="29"/>
      <c r="E34" s="29"/>
    </row>
    <row r="35" spans="1:5" x14ac:dyDescent="0.25">
      <c r="A35" s="68" t="s">
        <v>5</v>
      </c>
      <c r="B35" s="68"/>
      <c r="C35" s="68"/>
      <c r="D35" s="68"/>
      <c r="E35" s="68"/>
    </row>
    <row r="36" spans="1:5" x14ac:dyDescent="0.25">
      <c r="A36" s="65" t="s">
        <v>18</v>
      </c>
      <c r="B36" s="65"/>
      <c r="C36" s="65"/>
      <c r="D36" s="65"/>
      <c r="E36" s="65"/>
    </row>
    <row r="37" spans="1:5" ht="13.9" customHeight="1" x14ac:dyDescent="0.25">
      <c r="A37" s="66" t="s">
        <v>44</v>
      </c>
      <c r="B37" s="66"/>
      <c r="C37" s="66"/>
      <c r="D37" s="66"/>
      <c r="E37" s="66"/>
    </row>
    <row r="38" spans="1:5" x14ac:dyDescent="0.25">
      <c r="B38" s="67" t="s">
        <v>19</v>
      </c>
      <c r="C38" s="67"/>
      <c r="D38" s="67"/>
      <c r="E38" s="5" t="s">
        <v>6</v>
      </c>
    </row>
    <row r="39" spans="1:5" x14ac:dyDescent="0.25">
      <c r="A39" s="31"/>
      <c r="B39" s="31"/>
      <c r="C39" s="31"/>
      <c r="D39" s="31"/>
      <c r="E39" s="31"/>
    </row>
    <row r="40" spans="1:5" ht="13.9" customHeight="1" x14ac:dyDescent="0.25">
      <c r="A40" s="66" t="s">
        <v>41</v>
      </c>
      <c r="B40" s="66"/>
      <c r="C40" s="66"/>
      <c r="D40" s="66"/>
      <c r="E40" s="66"/>
    </row>
    <row r="41" spans="1:5" x14ac:dyDescent="0.25">
      <c r="B41" s="67" t="s">
        <v>19</v>
      </c>
      <c r="C41" s="67"/>
      <c r="D41" s="67"/>
      <c r="E41" s="5" t="s">
        <v>6</v>
      </c>
    </row>
    <row r="44" spans="1:5" x14ac:dyDescent="0.25">
      <c r="A44" s="28" t="s">
        <v>43</v>
      </c>
    </row>
    <row r="45" spans="1:5" x14ac:dyDescent="0.25">
      <c r="A45" s="12" t="s">
        <v>31</v>
      </c>
    </row>
    <row r="46" spans="1:5" x14ac:dyDescent="0.25">
      <c r="A46" s="2" t="s">
        <v>36</v>
      </c>
      <c r="B46" s="14">
        <v>-2296.1799999999998</v>
      </c>
    </row>
    <row r="47" spans="1:5" x14ac:dyDescent="0.25">
      <c r="A47" s="16" t="s">
        <v>46</v>
      </c>
      <c r="B47" s="15"/>
    </row>
    <row r="48" spans="1:5" x14ac:dyDescent="0.25">
      <c r="A48" s="2" t="s">
        <v>33</v>
      </c>
      <c r="B48" s="15">
        <v>60399.55</v>
      </c>
    </row>
    <row r="49" spans="1:2" x14ac:dyDescent="0.25">
      <c r="B49" s="15"/>
    </row>
    <row r="50" spans="1:2" ht="30" x14ac:dyDescent="0.25">
      <c r="A50" s="30" t="s">
        <v>34</v>
      </c>
      <c r="B50" s="15">
        <f>E27</f>
        <v>43276.231000000007</v>
      </c>
    </row>
    <row r="51" spans="1:2" x14ac:dyDescent="0.25">
      <c r="A51" s="12" t="s">
        <v>32</v>
      </c>
      <c r="B51" s="17">
        <f>B46+B48+B49-B50</f>
        <v>14827.138999999996</v>
      </c>
    </row>
    <row r="53" spans="1:2" x14ac:dyDescent="0.25">
      <c r="B53" s="2">
        <v>-2296.1799999999998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2" zoomScaleSheetLayoutView="100" workbookViewId="0">
      <selection activeCell="B49" sqref="B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0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51</v>
      </c>
      <c r="B3" s="76"/>
      <c r="C3" s="76"/>
      <c r="D3" s="76"/>
      <c r="E3" s="76"/>
    </row>
    <row r="4" spans="1:5" s="1" customFormat="1" ht="15.75" x14ac:dyDescent="0.25">
      <c r="A4" s="20" t="s">
        <v>13</v>
      </c>
      <c r="B4" s="21"/>
      <c r="C4" s="21"/>
      <c r="D4" s="23"/>
      <c r="E4" s="22" t="s">
        <v>52</v>
      </c>
    </row>
    <row r="5" spans="1:5" x14ac:dyDescent="0.25">
      <c r="A5" s="36"/>
      <c r="B5" s="4"/>
      <c r="C5" s="4"/>
      <c r="D5" s="4"/>
      <c r="E5" s="4"/>
    </row>
    <row r="6" spans="1:5" ht="18.75" customHeight="1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ht="21" customHeight="1" x14ac:dyDescent="0.25">
      <c r="A8" s="69" t="s">
        <v>1</v>
      </c>
      <c r="B8" s="69"/>
      <c r="C8" s="69"/>
      <c r="D8" s="69"/>
      <c r="E8" s="69"/>
    </row>
    <row r="9" spans="1:5" x14ac:dyDescent="0.25">
      <c r="A9" s="65" t="s">
        <v>45</v>
      </c>
      <c r="B9" s="65"/>
      <c r="C9" s="65"/>
      <c r="D9" s="65"/>
      <c r="E9" s="65"/>
    </row>
    <row r="10" spans="1:5" ht="23.45" customHeight="1" x14ac:dyDescent="0.25">
      <c r="A10" s="78" t="s">
        <v>14</v>
      </c>
      <c r="B10" s="79"/>
      <c r="C10" s="79"/>
      <c r="D10" s="79"/>
      <c r="E10" s="79"/>
    </row>
    <row r="11" spans="1:5" ht="29.25" customHeight="1" x14ac:dyDescent="0.25">
      <c r="A11" s="65" t="s">
        <v>40</v>
      </c>
      <c r="B11" s="65"/>
      <c r="C11" s="65"/>
      <c r="D11" s="65"/>
      <c r="E11" s="65"/>
    </row>
    <row r="12" spans="1:5" ht="16.5" customHeight="1" x14ac:dyDescent="0.25">
      <c r="A12" s="69" t="s">
        <v>15</v>
      </c>
      <c r="B12" s="70"/>
      <c r="C12" s="70"/>
      <c r="D12" s="70"/>
      <c r="E12" s="70"/>
    </row>
    <row r="13" spans="1:5" x14ac:dyDescent="0.25">
      <c r="A13" s="65" t="s">
        <v>22</v>
      </c>
      <c r="B13" s="65"/>
      <c r="C13" s="65"/>
      <c r="D13" s="65"/>
      <c r="E13" s="65"/>
    </row>
    <row r="14" spans="1:5" ht="21.75" customHeight="1" x14ac:dyDescent="0.25">
      <c r="A14" s="69" t="s">
        <v>2</v>
      </c>
      <c r="B14" s="70"/>
      <c r="C14" s="70"/>
      <c r="D14" s="70"/>
      <c r="E14" s="70"/>
    </row>
    <row r="15" spans="1:5" ht="13.5" customHeight="1" x14ac:dyDescent="0.25">
      <c r="A15" s="65" t="s">
        <v>42</v>
      </c>
      <c r="B15" s="65"/>
      <c r="C15" s="65"/>
      <c r="D15" s="65"/>
      <c r="E15" s="65"/>
    </row>
    <row r="16" spans="1:5" ht="11.25" customHeight="1" x14ac:dyDescent="0.25">
      <c r="A16" s="69" t="s">
        <v>16</v>
      </c>
      <c r="B16" s="70"/>
      <c r="C16" s="70"/>
      <c r="D16" s="70"/>
      <c r="E16" s="70"/>
    </row>
    <row r="17" spans="1:8" ht="30.75" customHeight="1" x14ac:dyDescent="0.25">
      <c r="A17" s="65" t="s">
        <v>17</v>
      </c>
      <c r="B17" s="65"/>
      <c r="C17" s="65"/>
      <c r="D17" s="65"/>
      <c r="E17" s="65"/>
    </row>
    <row r="18" spans="1:8" ht="58.5" customHeight="1" x14ac:dyDescent="0.25">
      <c r="A18" s="65" t="s">
        <v>26</v>
      </c>
      <c r="B18" s="65"/>
      <c r="C18" s="65"/>
      <c r="D18" s="65"/>
      <c r="E18" s="65"/>
    </row>
    <row r="19" spans="1:8" ht="31.5" customHeight="1" x14ac:dyDescent="0.25">
      <c r="A19" s="71" t="s">
        <v>27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632.1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37</v>
      </c>
      <c r="C22" s="3" t="s">
        <v>4</v>
      </c>
      <c r="D22" s="3">
        <v>17.690000000000001</v>
      </c>
      <c r="E22" s="7">
        <f>D22*F20*G20</f>
        <v>33545.547000000006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4.68</v>
      </c>
      <c r="E23" s="7">
        <f>D23*F20*G20</f>
        <v>8874.6840000000011</v>
      </c>
    </row>
    <row r="24" spans="1:8" x14ac:dyDescent="0.25">
      <c r="A24" s="6" t="s">
        <v>28</v>
      </c>
      <c r="B24" s="8" t="s">
        <v>53</v>
      </c>
      <c r="C24" s="3" t="s">
        <v>29</v>
      </c>
      <c r="D24" s="3"/>
      <c r="E24" s="7">
        <v>1951</v>
      </c>
    </row>
    <row r="25" spans="1:8" x14ac:dyDescent="0.25">
      <c r="A25" s="33"/>
      <c r="B25" s="25"/>
      <c r="C25" s="26"/>
      <c r="D25" s="26"/>
      <c r="E25" s="27"/>
    </row>
    <row r="26" spans="1:8" x14ac:dyDescent="0.25">
      <c r="A26" s="34"/>
      <c r="B26" s="25"/>
      <c r="C26" s="26"/>
      <c r="D26" s="26"/>
      <c r="E26" s="27"/>
    </row>
    <row r="27" spans="1:8" s="12" customFormat="1" ht="14.25" x14ac:dyDescent="0.2">
      <c r="A27" s="9" t="s">
        <v>24</v>
      </c>
      <c r="B27" s="18"/>
      <c r="C27" s="10"/>
      <c r="D27" s="10"/>
      <c r="E27" s="11">
        <f>SUM(E22:E26)</f>
        <v>44371.231000000007</v>
      </c>
    </row>
    <row r="28" spans="1:8" s="24" customFormat="1" x14ac:dyDescent="0.25"/>
    <row r="29" spans="1:8" ht="30.75" customHeight="1" x14ac:dyDescent="0.25">
      <c r="A29" s="72" t="s">
        <v>57</v>
      </c>
      <c r="B29" s="72"/>
      <c r="C29" s="72"/>
      <c r="D29" s="72"/>
      <c r="E29" s="72"/>
    </row>
    <row r="30" spans="1:8" ht="33.75" customHeight="1" x14ac:dyDescent="0.25">
      <c r="A30" s="65" t="s">
        <v>21</v>
      </c>
      <c r="B30" s="65"/>
      <c r="C30" s="65"/>
      <c r="D30" s="65"/>
      <c r="E30" s="65"/>
    </row>
    <row r="31" spans="1:8" ht="13.9" customHeight="1" x14ac:dyDescent="0.25">
      <c r="A31" s="65" t="s">
        <v>20</v>
      </c>
      <c r="B31" s="65"/>
      <c r="C31" s="65"/>
      <c r="D31" s="65"/>
      <c r="E31" s="65"/>
      <c r="F31" s="12"/>
      <c r="G31" s="12"/>
      <c r="H31" s="13"/>
    </row>
    <row r="32" spans="1:8" ht="33" customHeight="1" x14ac:dyDescent="0.25">
      <c r="A32" s="65" t="s">
        <v>30</v>
      </c>
      <c r="B32" s="65"/>
      <c r="C32" s="65"/>
      <c r="D32" s="65"/>
      <c r="E32" s="65"/>
    </row>
    <row r="33" spans="1:5" x14ac:dyDescent="0.25">
      <c r="A33" s="65" t="s">
        <v>18</v>
      </c>
      <c r="B33" s="65"/>
      <c r="C33" s="65"/>
      <c r="D33" s="65"/>
      <c r="E33" s="65"/>
    </row>
    <row r="34" spans="1:5" x14ac:dyDescent="0.25">
      <c r="A34" s="37"/>
      <c r="B34" s="37"/>
      <c r="C34" s="37"/>
      <c r="D34" s="37"/>
      <c r="E34" s="37"/>
    </row>
    <row r="35" spans="1:5" x14ac:dyDescent="0.25">
      <c r="A35" s="68" t="s">
        <v>5</v>
      </c>
      <c r="B35" s="68"/>
      <c r="C35" s="68"/>
      <c r="D35" s="68"/>
      <c r="E35" s="68"/>
    </row>
    <row r="36" spans="1:5" x14ac:dyDescent="0.25">
      <c r="A36" s="65" t="s">
        <v>18</v>
      </c>
      <c r="B36" s="65"/>
      <c r="C36" s="65"/>
      <c r="D36" s="65"/>
      <c r="E36" s="65"/>
    </row>
    <row r="37" spans="1:5" ht="13.9" customHeight="1" x14ac:dyDescent="0.25">
      <c r="A37" s="66" t="s">
        <v>44</v>
      </c>
      <c r="B37" s="66"/>
      <c r="C37" s="66"/>
      <c r="D37" s="66"/>
      <c r="E37" s="66"/>
    </row>
    <row r="38" spans="1:5" x14ac:dyDescent="0.25">
      <c r="B38" s="67" t="s">
        <v>19</v>
      </c>
      <c r="C38" s="67"/>
      <c r="D38" s="67"/>
      <c r="E38" s="5" t="s">
        <v>6</v>
      </c>
    </row>
    <row r="39" spans="1:5" x14ac:dyDescent="0.25">
      <c r="A39" s="35"/>
      <c r="B39" s="35"/>
      <c r="C39" s="35"/>
      <c r="D39" s="35"/>
      <c r="E39" s="35"/>
    </row>
    <row r="40" spans="1:5" ht="13.9" customHeight="1" x14ac:dyDescent="0.25">
      <c r="A40" s="66" t="s">
        <v>41</v>
      </c>
      <c r="B40" s="66"/>
      <c r="C40" s="66"/>
      <c r="D40" s="66"/>
      <c r="E40" s="66"/>
    </row>
    <row r="41" spans="1:5" x14ac:dyDescent="0.25">
      <c r="B41" s="67" t="s">
        <v>19</v>
      </c>
      <c r="C41" s="67"/>
      <c r="D41" s="67"/>
      <c r="E41" s="5" t="s">
        <v>6</v>
      </c>
    </row>
    <row r="44" spans="1:5" x14ac:dyDescent="0.25">
      <c r="A44" s="28" t="s">
        <v>43</v>
      </c>
    </row>
    <row r="45" spans="1:5" x14ac:dyDescent="0.25">
      <c r="A45" s="12" t="s">
        <v>31</v>
      </c>
    </row>
    <row r="46" spans="1:5" x14ac:dyDescent="0.25">
      <c r="A46" s="2" t="s">
        <v>36</v>
      </c>
      <c r="B46" s="14">
        <f>'1кв'!B51</f>
        <v>14827.138999999996</v>
      </c>
    </row>
    <row r="47" spans="1:5" x14ac:dyDescent="0.25">
      <c r="A47" s="16" t="s">
        <v>46</v>
      </c>
      <c r="B47" s="15"/>
    </row>
    <row r="48" spans="1:5" x14ac:dyDescent="0.25">
      <c r="A48" s="2" t="s">
        <v>33</v>
      </c>
      <c r="B48" s="15">
        <v>47336.82</v>
      </c>
    </row>
    <row r="49" spans="1:2" ht="30" x14ac:dyDescent="0.25">
      <c r="A49" s="38" t="s">
        <v>34</v>
      </c>
      <c r="B49" s="15">
        <f>E27</f>
        <v>44371.231000000007</v>
      </c>
    </row>
    <row r="50" spans="1:2" x14ac:dyDescent="0.25">
      <c r="A50" s="12" t="s">
        <v>32</v>
      </c>
      <c r="B50" s="17">
        <f>B46+B48-B49</f>
        <v>17792.727999999988</v>
      </c>
    </row>
  </sheetData>
  <mergeCells count="29">
    <mergeCell ref="A36:E36"/>
    <mergeCell ref="A37:E37"/>
    <mergeCell ref="B38:D38"/>
    <mergeCell ref="A40:E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0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54</v>
      </c>
      <c r="B3" s="76"/>
      <c r="C3" s="76"/>
      <c r="D3" s="76"/>
      <c r="E3" s="76"/>
    </row>
    <row r="4" spans="1:5" s="1" customFormat="1" ht="15.75" x14ac:dyDescent="0.25">
      <c r="A4" s="20" t="s">
        <v>13</v>
      </c>
      <c r="B4" s="21"/>
      <c r="C4" s="21"/>
      <c r="D4" s="23"/>
      <c r="E4" s="22" t="s">
        <v>55</v>
      </c>
    </row>
    <row r="5" spans="1:5" x14ac:dyDescent="0.25">
      <c r="A5" s="36"/>
      <c r="B5" s="4"/>
      <c r="C5" s="4"/>
      <c r="D5" s="4"/>
      <c r="E5" s="4"/>
    </row>
    <row r="6" spans="1:5" ht="18.75" customHeight="1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ht="21" customHeight="1" x14ac:dyDescent="0.25">
      <c r="A8" s="69" t="s">
        <v>1</v>
      </c>
      <c r="B8" s="69"/>
      <c r="C8" s="69"/>
      <c r="D8" s="69"/>
      <c r="E8" s="69"/>
    </row>
    <row r="9" spans="1:5" x14ac:dyDescent="0.25">
      <c r="A9" s="65" t="s">
        <v>45</v>
      </c>
      <c r="B9" s="65"/>
      <c r="C9" s="65"/>
      <c r="D9" s="65"/>
      <c r="E9" s="65"/>
    </row>
    <row r="10" spans="1:5" ht="23.45" customHeight="1" x14ac:dyDescent="0.25">
      <c r="A10" s="78" t="s">
        <v>14</v>
      </c>
      <c r="B10" s="79"/>
      <c r="C10" s="79"/>
      <c r="D10" s="79"/>
      <c r="E10" s="79"/>
    </row>
    <row r="11" spans="1:5" ht="29.25" customHeight="1" x14ac:dyDescent="0.25">
      <c r="A11" s="65" t="s">
        <v>40</v>
      </c>
      <c r="B11" s="65"/>
      <c r="C11" s="65"/>
      <c r="D11" s="65"/>
      <c r="E11" s="65"/>
    </row>
    <row r="12" spans="1:5" ht="16.5" customHeight="1" x14ac:dyDescent="0.25">
      <c r="A12" s="69" t="s">
        <v>15</v>
      </c>
      <c r="B12" s="70"/>
      <c r="C12" s="70"/>
      <c r="D12" s="70"/>
      <c r="E12" s="70"/>
    </row>
    <row r="13" spans="1:5" x14ac:dyDescent="0.25">
      <c r="A13" s="65" t="s">
        <v>22</v>
      </c>
      <c r="B13" s="65"/>
      <c r="C13" s="65"/>
      <c r="D13" s="65"/>
      <c r="E13" s="65"/>
    </row>
    <row r="14" spans="1:5" ht="21.75" customHeight="1" x14ac:dyDescent="0.25">
      <c r="A14" s="69" t="s">
        <v>2</v>
      </c>
      <c r="B14" s="70"/>
      <c r="C14" s="70"/>
      <c r="D14" s="70"/>
      <c r="E14" s="70"/>
    </row>
    <row r="15" spans="1:5" ht="13.5" customHeight="1" x14ac:dyDescent="0.25">
      <c r="A15" s="65" t="s">
        <v>42</v>
      </c>
      <c r="B15" s="65"/>
      <c r="C15" s="65"/>
      <c r="D15" s="65"/>
      <c r="E15" s="65"/>
    </row>
    <row r="16" spans="1:5" ht="11.25" customHeight="1" x14ac:dyDescent="0.25">
      <c r="A16" s="69" t="s">
        <v>16</v>
      </c>
      <c r="B16" s="70"/>
      <c r="C16" s="70"/>
      <c r="D16" s="70"/>
      <c r="E16" s="70"/>
    </row>
    <row r="17" spans="1:8" ht="30.75" customHeight="1" x14ac:dyDescent="0.25">
      <c r="A17" s="65" t="s">
        <v>17</v>
      </c>
      <c r="B17" s="65"/>
      <c r="C17" s="65"/>
      <c r="D17" s="65"/>
      <c r="E17" s="65"/>
    </row>
    <row r="18" spans="1:8" ht="58.5" customHeight="1" x14ac:dyDescent="0.25">
      <c r="A18" s="65" t="s">
        <v>26</v>
      </c>
      <c r="B18" s="65"/>
      <c r="C18" s="65"/>
      <c r="D18" s="65"/>
      <c r="E18" s="65"/>
    </row>
    <row r="19" spans="1:8" ht="31.5" customHeight="1" x14ac:dyDescent="0.25">
      <c r="A19" s="71" t="s">
        <v>27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632.1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37</v>
      </c>
      <c r="C22" s="3" t="s">
        <v>4</v>
      </c>
      <c r="D22" s="3">
        <v>18.670000000000002</v>
      </c>
      <c r="E22" s="7">
        <f>D22*F20*G20</f>
        <v>35403.921000000002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9709.0560000000005</v>
      </c>
    </row>
    <row r="24" spans="1:8" x14ac:dyDescent="0.25">
      <c r="A24" s="6" t="s">
        <v>28</v>
      </c>
      <c r="B24" s="8" t="s">
        <v>56</v>
      </c>
      <c r="C24" s="3" t="s">
        <v>29</v>
      </c>
      <c r="D24" s="3"/>
      <c r="E24" s="7">
        <v>3403.18</v>
      </c>
    </row>
    <row r="25" spans="1:8" x14ac:dyDescent="0.25">
      <c r="A25" s="43" t="s">
        <v>58</v>
      </c>
      <c r="B25" s="25" t="s">
        <v>59</v>
      </c>
      <c r="C25" s="26" t="s">
        <v>60</v>
      </c>
      <c r="D25" s="26">
        <v>44.5</v>
      </c>
      <c r="E25" s="27">
        <f>D25*333.76</f>
        <v>14852.32</v>
      </c>
    </row>
    <row r="26" spans="1:8" x14ac:dyDescent="0.25">
      <c r="A26" s="34"/>
      <c r="B26" s="25"/>
      <c r="C26" s="26"/>
      <c r="D26" s="26"/>
      <c r="E26" s="27"/>
    </row>
    <row r="27" spans="1:8" s="12" customFormat="1" ht="14.25" x14ac:dyDescent="0.2">
      <c r="A27" s="9" t="s">
        <v>24</v>
      </c>
      <c r="B27" s="18"/>
      <c r="C27" s="10"/>
      <c r="D27" s="10"/>
      <c r="E27" s="11">
        <f>SUM(E22:E26)</f>
        <v>63368.476999999999</v>
      </c>
    </row>
    <row r="28" spans="1:8" s="24" customFormat="1" x14ac:dyDescent="0.25"/>
    <row r="29" spans="1:8" ht="30.75" customHeight="1" x14ac:dyDescent="0.25">
      <c r="A29" s="72" t="s">
        <v>61</v>
      </c>
      <c r="B29" s="72"/>
      <c r="C29" s="72"/>
      <c r="D29" s="72"/>
      <c r="E29" s="72"/>
    </row>
    <row r="30" spans="1:8" ht="33.75" customHeight="1" x14ac:dyDescent="0.25">
      <c r="A30" s="65" t="s">
        <v>21</v>
      </c>
      <c r="B30" s="65"/>
      <c r="C30" s="65"/>
      <c r="D30" s="65"/>
      <c r="E30" s="65"/>
    </row>
    <row r="31" spans="1:8" ht="13.9" customHeight="1" x14ac:dyDescent="0.25">
      <c r="A31" s="65" t="s">
        <v>20</v>
      </c>
      <c r="B31" s="65"/>
      <c r="C31" s="65"/>
      <c r="D31" s="65"/>
      <c r="E31" s="65"/>
      <c r="F31" s="12"/>
      <c r="G31" s="12"/>
      <c r="H31" s="13"/>
    </row>
    <row r="32" spans="1:8" ht="33" customHeight="1" x14ac:dyDescent="0.25">
      <c r="A32" s="65" t="s">
        <v>30</v>
      </c>
      <c r="B32" s="65"/>
      <c r="C32" s="65"/>
      <c r="D32" s="65"/>
      <c r="E32" s="65"/>
    </row>
    <row r="33" spans="1:5" x14ac:dyDescent="0.25">
      <c r="A33" s="65" t="s">
        <v>18</v>
      </c>
      <c r="B33" s="65"/>
      <c r="C33" s="65"/>
      <c r="D33" s="65"/>
      <c r="E33" s="65"/>
    </row>
    <row r="34" spans="1:5" x14ac:dyDescent="0.25">
      <c r="A34" s="37"/>
      <c r="B34" s="37"/>
      <c r="C34" s="37"/>
      <c r="D34" s="37"/>
      <c r="E34" s="37"/>
    </row>
    <row r="35" spans="1:5" x14ac:dyDescent="0.25">
      <c r="A35" s="68" t="s">
        <v>5</v>
      </c>
      <c r="B35" s="68"/>
      <c r="C35" s="68"/>
      <c r="D35" s="68"/>
      <c r="E35" s="68"/>
    </row>
    <row r="36" spans="1:5" x14ac:dyDescent="0.25">
      <c r="A36" s="65" t="s">
        <v>18</v>
      </c>
      <c r="B36" s="65"/>
      <c r="C36" s="65"/>
      <c r="D36" s="65"/>
      <c r="E36" s="65"/>
    </row>
    <row r="37" spans="1:5" ht="13.9" customHeight="1" x14ac:dyDescent="0.25">
      <c r="A37" s="66" t="s">
        <v>44</v>
      </c>
      <c r="B37" s="66"/>
      <c r="C37" s="66"/>
      <c r="D37" s="66"/>
      <c r="E37" s="66"/>
    </row>
    <row r="38" spans="1:5" x14ac:dyDescent="0.25">
      <c r="B38" s="67" t="s">
        <v>19</v>
      </c>
      <c r="C38" s="67"/>
      <c r="D38" s="67"/>
      <c r="E38" s="5" t="s">
        <v>6</v>
      </c>
    </row>
    <row r="39" spans="1:5" x14ac:dyDescent="0.25">
      <c r="A39" s="35"/>
      <c r="B39" s="35"/>
      <c r="C39" s="35"/>
      <c r="D39" s="35"/>
      <c r="E39" s="35"/>
    </row>
    <row r="40" spans="1:5" ht="13.9" customHeight="1" x14ac:dyDescent="0.25">
      <c r="A40" s="66" t="s">
        <v>41</v>
      </c>
      <c r="B40" s="66"/>
      <c r="C40" s="66"/>
      <c r="D40" s="66"/>
      <c r="E40" s="66"/>
    </row>
    <row r="41" spans="1:5" x14ac:dyDescent="0.25">
      <c r="B41" s="67" t="s">
        <v>19</v>
      </c>
      <c r="C41" s="67"/>
      <c r="D41" s="67"/>
      <c r="E41" s="5" t="s">
        <v>6</v>
      </c>
    </row>
    <row r="44" spans="1:5" x14ac:dyDescent="0.25">
      <c r="A44" s="28" t="s">
        <v>43</v>
      </c>
    </row>
    <row r="45" spans="1:5" x14ac:dyDescent="0.25">
      <c r="A45" s="12" t="s">
        <v>31</v>
      </c>
    </row>
    <row r="46" spans="1:5" x14ac:dyDescent="0.25">
      <c r="A46" s="2" t="s">
        <v>36</v>
      </c>
      <c r="B46" s="14">
        <f>'2кв'!B50</f>
        <v>17792.727999999988</v>
      </c>
    </row>
    <row r="47" spans="1:5" x14ac:dyDescent="0.25">
      <c r="A47" s="16" t="s">
        <v>62</v>
      </c>
      <c r="B47" s="15"/>
    </row>
    <row r="48" spans="1:5" x14ac:dyDescent="0.25">
      <c r="A48" s="2" t="s">
        <v>33</v>
      </c>
      <c r="B48" s="15">
        <v>56007.37</v>
      </c>
    </row>
    <row r="49" spans="1:2" ht="30" x14ac:dyDescent="0.25">
      <c r="A49" s="38" t="s">
        <v>34</v>
      </c>
      <c r="B49" s="15">
        <f>E27</f>
        <v>63368.476999999999</v>
      </c>
    </row>
    <row r="50" spans="1:2" x14ac:dyDescent="0.25">
      <c r="A50" s="12" t="s">
        <v>32</v>
      </c>
      <c r="B50" s="17">
        <f>B46+B48-B49</f>
        <v>10431.620999999999</v>
      </c>
    </row>
  </sheetData>
  <mergeCells count="29">
    <mergeCell ref="A36:E36"/>
    <mergeCell ref="A37:E37"/>
    <mergeCell ref="B38:D38"/>
    <mergeCell ref="A40:E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8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4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0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63</v>
      </c>
      <c r="B3" s="76"/>
      <c r="C3" s="76"/>
      <c r="D3" s="76"/>
      <c r="E3" s="76"/>
    </row>
    <row r="4" spans="1:5" s="1" customFormat="1" ht="15.75" x14ac:dyDescent="0.25">
      <c r="A4" s="44" t="s">
        <v>13</v>
      </c>
      <c r="B4" s="4"/>
      <c r="C4" s="4"/>
      <c r="D4" s="2"/>
      <c r="E4" s="45">
        <v>46022</v>
      </c>
    </row>
    <row r="5" spans="1:5" x14ac:dyDescent="0.25">
      <c r="A5" s="41"/>
      <c r="B5" s="4"/>
      <c r="C5" s="4"/>
      <c r="D5" s="4"/>
      <c r="E5" s="4"/>
    </row>
    <row r="6" spans="1:5" ht="18.75" customHeight="1" x14ac:dyDescent="0.25">
      <c r="A6" s="65" t="s">
        <v>0</v>
      </c>
      <c r="B6" s="65"/>
      <c r="C6" s="65"/>
      <c r="D6" s="65"/>
      <c r="E6" s="65"/>
    </row>
    <row r="7" spans="1:5" x14ac:dyDescent="0.25">
      <c r="A7" s="77" t="s">
        <v>25</v>
      </c>
      <c r="B7" s="77"/>
      <c r="C7" s="77"/>
      <c r="D7" s="77"/>
      <c r="E7" s="77"/>
    </row>
    <row r="8" spans="1:5" ht="21" customHeight="1" x14ac:dyDescent="0.25">
      <c r="A8" s="69" t="s">
        <v>1</v>
      </c>
      <c r="B8" s="69"/>
      <c r="C8" s="69"/>
      <c r="D8" s="69"/>
      <c r="E8" s="69"/>
    </row>
    <row r="9" spans="1:5" x14ac:dyDescent="0.25">
      <c r="A9" s="65" t="s">
        <v>45</v>
      </c>
      <c r="B9" s="65"/>
      <c r="C9" s="65"/>
      <c r="D9" s="65"/>
      <c r="E9" s="65"/>
    </row>
    <row r="10" spans="1:5" ht="23.45" customHeight="1" x14ac:dyDescent="0.25">
      <c r="A10" s="78" t="s">
        <v>14</v>
      </c>
      <c r="B10" s="79"/>
      <c r="C10" s="79"/>
      <c r="D10" s="79"/>
      <c r="E10" s="79"/>
    </row>
    <row r="11" spans="1:5" ht="29.25" customHeight="1" x14ac:dyDescent="0.25">
      <c r="A11" s="65" t="s">
        <v>40</v>
      </c>
      <c r="B11" s="65"/>
      <c r="C11" s="65"/>
      <c r="D11" s="65"/>
      <c r="E11" s="65"/>
    </row>
    <row r="12" spans="1:5" ht="16.5" customHeight="1" x14ac:dyDescent="0.25">
      <c r="A12" s="69" t="s">
        <v>15</v>
      </c>
      <c r="B12" s="70"/>
      <c r="C12" s="70"/>
      <c r="D12" s="70"/>
      <c r="E12" s="70"/>
    </row>
    <row r="13" spans="1:5" x14ac:dyDescent="0.25">
      <c r="A13" s="65" t="s">
        <v>22</v>
      </c>
      <c r="B13" s="65"/>
      <c r="C13" s="65"/>
      <c r="D13" s="65"/>
      <c r="E13" s="65"/>
    </row>
    <row r="14" spans="1:5" ht="21.75" customHeight="1" x14ac:dyDescent="0.25">
      <c r="A14" s="69" t="s">
        <v>2</v>
      </c>
      <c r="B14" s="70"/>
      <c r="C14" s="70"/>
      <c r="D14" s="70"/>
      <c r="E14" s="70"/>
    </row>
    <row r="15" spans="1:5" ht="13.5" customHeight="1" x14ac:dyDescent="0.25">
      <c r="A15" s="65" t="s">
        <v>42</v>
      </c>
      <c r="B15" s="65"/>
      <c r="C15" s="65"/>
      <c r="D15" s="65"/>
      <c r="E15" s="65"/>
    </row>
    <row r="16" spans="1:5" ht="11.25" customHeight="1" x14ac:dyDescent="0.25">
      <c r="A16" s="69" t="s">
        <v>16</v>
      </c>
      <c r="B16" s="70"/>
      <c r="C16" s="70"/>
      <c r="D16" s="70"/>
      <c r="E16" s="70"/>
    </row>
    <row r="17" spans="1:8" ht="30.75" customHeight="1" x14ac:dyDescent="0.25">
      <c r="A17" s="65" t="s">
        <v>17</v>
      </c>
      <c r="B17" s="65"/>
      <c r="C17" s="65"/>
      <c r="D17" s="65"/>
      <c r="E17" s="65"/>
    </row>
    <row r="18" spans="1:8" ht="58.5" customHeight="1" x14ac:dyDescent="0.25">
      <c r="A18" s="65" t="s">
        <v>26</v>
      </c>
      <c r="B18" s="65"/>
      <c r="C18" s="65"/>
      <c r="D18" s="65"/>
      <c r="E18" s="65"/>
    </row>
    <row r="19" spans="1:8" ht="31.5" customHeight="1" x14ac:dyDescent="0.25">
      <c r="A19" s="71" t="s">
        <v>27</v>
      </c>
      <c r="B19" s="71"/>
      <c r="C19" s="71"/>
      <c r="D19" s="71"/>
      <c r="E19" s="71"/>
    </row>
    <row r="20" spans="1:8" ht="24" customHeight="1" x14ac:dyDescent="0.25">
      <c r="A20" s="71"/>
      <c r="B20" s="71"/>
      <c r="C20" s="71"/>
      <c r="D20" s="71"/>
      <c r="E20" s="71"/>
      <c r="F20" s="2">
        <v>632.1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9" t="s">
        <v>39</v>
      </c>
      <c r="B22" s="8" t="s">
        <v>37</v>
      </c>
      <c r="C22" s="3" t="s">
        <v>4</v>
      </c>
      <c r="D22" s="3">
        <v>18.670000000000002</v>
      </c>
      <c r="E22" s="7">
        <f>D22*F20*G20</f>
        <v>35403.921000000002</v>
      </c>
    </row>
    <row r="23" spans="1:8" x14ac:dyDescent="0.25">
      <c r="A23" s="6" t="s">
        <v>38</v>
      </c>
      <c r="B23" s="8" t="s">
        <v>23</v>
      </c>
      <c r="C23" s="3" t="s">
        <v>4</v>
      </c>
      <c r="D23" s="3">
        <v>5.12</v>
      </c>
      <c r="E23" s="7">
        <f>D23*F20*G20</f>
        <v>9709.0560000000005</v>
      </c>
    </row>
    <row r="24" spans="1:8" x14ac:dyDescent="0.25">
      <c r="A24" s="6" t="s">
        <v>28</v>
      </c>
      <c r="B24" s="8" t="s">
        <v>64</v>
      </c>
      <c r="C24" s="3" t="s">
        <v>29</v>
      </c>
      <c r="D24" s="3"/>
      <c r="E24" s="7">
        <v>0</v>
      </c>
    </row>
    <row r="25" spans="1:8" x14ac:dyDescent="0.25">
      <c r="A25" s="34"/>
      <c r="B25" s="25"/>
      <c r="C25" s="26"/>
      <c r="D25" s="26"/>
      <c r="E25" s="27"/>
    </row>
    <row r="26" spans="1:8" s="12" customFormat="1" ht="14.25" x14ac:dyDescent="0.2">
      <c r="A26" s="9" t="s">
        <v>24</v>
      </c>
      <c r="B26" s="18"/>
      <c r="C26" s="10"/>
      <c r="D26" s="10"/>
      <c r="E26" s="11">
        <f>SUM(E22:E25)</f>
        <v>45112.976999999999</v>
      </c>
    </row>
    <row r="27" spans="1:8" s="24" customFormat="1" x14ac:dyDescent="0.25"/>
    <row r="28" spans="1:8" ht="30.75" customHeight="1" x14ac:dyDescent="0.25">
      <c r="A28" s="72" t="s">
        <v>86</v>
      </c>
      <c r="B28" s="72"/>
      <c r="C28" s="72"/>
      <c r="D28" s="72"/>
      <c r="E28" s="72"/>
    </row>
    <row r="29" spans="1:8" ht="33.75" customHeight="1" x14ac:dyDescent="0.25">
      <c r="A29" s="65" t="s">
        <v>21</v>
      </c>
      <c r="B29" s="65"/>
      <c r="C29" s="65"/>
      <c r="D29" s="65"/>
      <c r="E29" s="65"/>
    </row>
    <row r="30" spans="1:8" ht="13.9" customHeight="1" x14ac:dyDescent="0.25">
      <c r="A30" s="65" t="s">
        <v>20</v>
      </c>
      <c r="B30" s="65"/>
      <c r="C30" s="65"/>
      <c r="D30" s="65"/>
      <c r="E30" s="65"/>
      <c r="F30" s="12"/>
      <c r="G30" s="12"/>
      <c r="H30" s="13"/>
    </row>
    <row r="31" spans="1:8" ht="33" customHeight="1" x14ac:dyDescent="0.25">
      <c r="A31" s="65" t="s">
        <v>30</v>
      </c>
      <c r="B31" s="65"/>
      <c r="C31" s="65"/>
      <c r="D31" s="65"/>
      <c r="E31" s="65"/>
    </row>
    <row r="32" spans="1:8" x14ac:dyDescent="0.25">
      <c r="A32" s="65" t="s">
        <v>18</v>
      </c>
      <c r="B32" s="65"/>
      <c r="C32" s="65"/>
      <c r="D32" s="65"/>
      <c r="E32" s="65"/>
    </row>
    <row r="33" spans="1:5" x14ac:dyDescent="0.25">
      <c r="A33" s="39"/>
      <c r="B33" s="39"/>
      <c r="C33" s="39"/>
      <c r="D33" s="39"/>
      <c r="E33" s="39"/>
    </row>
    <row r="34" spans="1:5" x14ac:dyDescent="0.25">
      <c r="A34" s="68" t="s">
        <v>5</v>
      </c>
      <c r="B34" s="68"/>
      <c r="C34" s="68"/>
      <c r="D34" s="68"/>
      <c r="E34" s="68"/>
    </row>
    <row r="35" spans="1:5" x14ac:dyDescent="0.25">
      <c r="A35" s="65" t="s">
        <v>18</v>
      </c>
      <c r="B35" s="65"/>
      <c r="C35" s="65"/>
      <c r="D35" s="65"/>
      <c r="E35" s="65"/>
    </row>
    <row r="36" spans="1:5" ht="13.9" customHeight="1" x14ac:dyDescent="0.25">
      <c r="A36" s="66" t="s">
        <v>44</v>
      </c>
      <c r="B36" s="66"/>
      <c r="C36" s="66"/>
      <c r="D36" s="66"/>
      <c r="E36" s="66"/>
    </row>
    <row r="37" spans="1:5" x14ac:dyDescent="0.25">
      <c r="B37" s="67" t="s">
        <v>19</v>
      </c>
      <c r="C37" s="67"/>
      <c r="D37" s="67"/>
      <c r="E37" s="5" t="s">
        <v>6</v>
      </c>
    </row>
    <row r="38" spans="1:5" x14ac:dyDescent="0.25">
      <c r="A38" s="40"/>
      <c r="B38" s="40"/>
      <c r="C38" s="40"/>
      <c r="D38" s="40"/>
      <c r="E38" s="40"/>
    </row>
    <row r="39" spans="1:5" ht="13.9" customHeight="1" x14ac:dyDescent="0.25">
      <c r="A39" s="66" t="s">
        <v>41</v>
      </c>
      <c r="B39" s="66"/>
      <c r="C39" s="66"/>
      <c r="D39" s="66"/>
      <c r="E39" s="66"/>
    </row>
    <row r="40" spans="1:5" x14ac:dyDescent="0.25">
      <c r="B40" s="67" t="s">
        <v>19</v>
      </c>
      <c r="C40" s="67"/>
      <c r="D40" s="67"/>
      <c r="E40" s="5" t="s">
        <v>6</v>
      </c>
    </row>
    <row r="43" spans="1:5" x14ac:dyDescent="0.25">
      <c r="A43" s="28" t="s">
        <v>43</v>
      </c>
    </row>
    <row r="44" spans="1:5" x14ac:dyDescent="0.25">
      <c r="A44" s="12" t="s">
        <v>31</v>
      </c>
    </row>
    <row r="45" spans="1:5" x14ac:dyDescent="0.25">
      <c r="A45" s="2" t="s">
        <v>36</v>
      </c>
      <c r="B45" s="14">
        <f>'3кв'!B50</f>
        <v>10431.620999999999</v>
      </c>
    </row>
    <row r="46" spans="1:5" x14ac:dyDescent="0.25">
      <c r="A46" s="16" t="s">
        <v>62</v>
      </c>
      <c r="B46" s="15"/>
    </row>
    <row r="47" spans="1:5" x14ac:dyDescent="0.25">
      <c r="A47" s="2" t="s">
        <v>33</v>
      </c>
      <c r="B47" s="15">
        <v>59947.75</v>
      </c>
    </row>
    <row r="48" spans="1:5" ht="30" x14ac:dyDescent="0.25">
      <c r="A48" s="42" t="s">
        <v>34</v>
      </c>
      <c r="B48" s="15">
        <f>E26</f>
        <v>45112.976999999999</v>
      </c>
    </row>
    <row r="49" spans="1:2" x14ac:dyDescent="0.25">
      <c r="A49" s="12" t="s">
        <v>32</v>
      </c>
      <c r="B49" s="17">
        <f>B45+B47-B48</f>
        <v>25266.394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E36"/>
    <mergeCell ref="B37:D37"/>
    <mergeCell ref="A39:E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zoomScaleSheetLayoutView="100" workbookViewId="0">
      <selection activeCell="B31" sqref="B31:B32"/>
    </sheetView>
  </sheetViews>
  <sheetFormatPr defaultRowHeight="15.75" x14ac:dyDescent="0.25"/>
  <cols>
    <col min="1" max="1" width="10.5703125" style="47" customWidth="1"/>
    <col min="2" max="2" width="65.42578125" style="47" customWidth="1"/>
    <col min="3" max="3" width="15.28515625" style="47" customWidth="1"/>
    <col min="4" max="4" width="11.85546875" style="47" customWidth="1"/>
    <col min="5" max="5" width="14.7109375" style="47" customWidth="1"/>
    <col min="6" max="6" width="12.42578125" style="47" customWidth="1"/>
    <col min="7" max="7" width="12" style="47" customWidth="1"/>
    <col min="8" max="8" width="13.5703125" style="47" customWidth="1"/>
    <col min="9" max="16384" width="9.140625" style="47"/>
  </cols>
  <sheetData>
    <row r="1" spans="1:5" x14ac:dyDescent="0.25">
      <c r="A1" s="81" t="s">
        <v>65</v>
      </c>
      <c r="B1" s="81"/>
      <c r="C1" s="81"/>
      <c r="D1" s="46"/>
    </row>
    <row r="2" spans="1:5" x14ac:dyDescent="0.25">
      <c r="A2" s="82" t="s">
        <v>66</v>
      </c>
      <c r="B2" s="82"/>
      <c r="C2" s="82"/>
      <c r="D2" s="48"/>
    </row>
    <row r="3" spans="1:5" x14ac:dyDescent="0.25">
      <c r="A3" s="82" t="s">
        <v>83</v>
      </c>
      <c r="B3" s="82"/>
      <c r="C3" s="82"/>
      <c r="D3" s="48"/>
    </row>
    <row r="4" spans="1:5" x14ac:dyDescent="0.25">
      <c r="A4" s="81" t="s">
        <v>67</v>
      </c>
      <c r="B4" s="81"/>
      <c r="C4" s="81"/>
      <c r="D4" s="46"/>
    </row>
    <row r="5" spans="1:5" x14ac:dyDescent="0.25">
      <c r="A5" s="83"/>
      <c r="B5" s="83"/>
      <c r="C5" s="83"/>
      <c r="D5" s="1"/>
    </row>
    <row r="6" spans="1:5" x14ac:dyDescent="0.25">
      <c r="A6" s="48"/>
      <c r="B6" s="49" t="s">
        <v>68</v>
      </c>
      <c r="C6" s="50">
        <f>'1кв'!B46</f>
        <v>-2296.1799999999998</v>
      </c>
      <c r="D6" s="51"/>
    </row>
    <row r="7" spans="1:5" x14ac:dyDescent="0.25">
      <c r="A7" s="52" t="s">
        <v>69</v>
      </c>
      <c r="B7" s="49" t="s">
        <v>87</v>
      </c>
      <c r="C7" s="50"/>
      <c r="D7" s="51"/>
    </row>
    <row r="8" spans="1:5" x14ac:dyDescent="0.25">
      <c r="B8" s="53" t="s">
        <v>70</v>
      </c>
      <c r="C8" s="54">
        <f>'1кв'!B48+'2кв'!B48+'3кв'!B48+'4кв'!B47</f>
        <v>223691.49</v>
      </c>
      <c r="D8" s="55"/>
    </row>
    <row r="9" spans="1:5" x14ac:dyDescent="0.25">
      <c r="A9" s="21"/>
      <c r="B9" s="53" t="s">
        <v>71</v>
      </c>
      <c r="C9" s="56">
        <f>SUM(C8:C8)</f>
        <v>223691.49</v>
      </c>
      <c r="D9" s="51"/>
    </row>
    <row r="10" spans="1:5" x14ac:dyDescent="0.25">
      <c r="A10" s="1"/>
      <c r="B10" s="80"/>
      <c r="C10" s="80"/>
      <c r="D10" s="57"/>
    </row>
    <row r="11" spans="1:5" x14ac:dyDescent="0.25">
      <c r="A11" s="58" t="s">
        <v>72</v>
      </c>
      <c r="B11" s="19" t="s">
        <v>73</v>
      </c>
      <c r="C11" s="54">
        <f>'1кв'!E22+'2кв'!E22+'3кв'!E22+'4кв'!E22</f>
        <v>137898.93600000002</v>
      </c>
      <c r="D11" s="57"/>
    </row>
    <row r="12" spans="1:5" x14ac:dyDescent="0.25">
      <c r="A12" s="58"/>
      <c r="B12" s="19" t="s">
        <v>38</v>
      </c>
      <c r="C12" s="54">
        <f>'1кв'!E23+'2кв'!E23+'3кв'!E23+'4кв'!E23</f>
        <v>37167.480000000003</v>
      </c>
      <c r="D12" s="57"/>
    </row>
    <row r="13" spans="1:5" x14ac:dyDescent="0.25">
      <c r="A13" s="1"/>
      <c r="B13" s="19" t="s">
        <v>28</v>
      </c>
      <c r="C13" s="54">
        <f>'1кв'!E24+'2кв'!E24+'3кв'!E24+'4кв'!E24</f>
        <v>5790.18</v>
      </c>
      <c r="D13" s="57"/>
      <c r="E13" s="59"/>
    </row>
    <row r="14" spans="1:5" x14ac:dyDescent="0.25">
      <c r="A14" s="58"/>
      <c r="B14" s="19" t="s">
        <v>74</v>
      </c>
      <c r="C14" s="54">
        <v>0</v>
      </c>
      <c r="D14" s="57"/>
    </row>
    <row r="15" spans="1:5" x14ac:dyDescent="0.25">
      <c r="A15" s="58"/>
      <c r="B15" s="19" t="s">
        <v>85</v>
      </c>
      <c r="C15" s="54">
        <f>'3кв'!E25</f>
        <v>14852.32</v>
      </c>
      <c r="D15" s="57"/>
    </row>
    <row r="16" spans="1:5" x14ac:dyDescent="0.25">
      <c r="A16" s="58"/>
      <c r="B16" s="19" t="s">
        <v>75</v>
      </c>
      <c r="C16" s="54">
        <f>'1кв'!E25</f>
        <v>420</v>
      </c>
      <c r="D16" s="57"/>
    </row>
    <row r="17" spans="1:5" x14ac:dyDescent="0.25">
      <c r="A17" s="58"/>
      <c r="B17" s="19" t="s">
        <v>76</v>
      </c>
      <c r="C17" s="54"/>
      <c r="D17" s="57"/>
    </row>
    <row r="18" spans="1:5" x14ac:dyDescent="0.25">
      <c r="A18" s="58"/>
      <c r="B18" s="19" t="s">
        <v>50</v>
      </c>
      <c r="C18" s="54">
        <f>'1кв'!E25</f>
        <v>420</v>
      </c>
      <c r="D18" s="57"/>
    </row>
    <row r="19" spans="1:5" x14ac:dyDescent="0.25">
      <c r="A19" s="58"/>
      <c r="B19" s="19"/>
      <c r="C19" s="54"/>
      <c r="D19" s="57"/>
    </row>
    <row r="20" spans="1:5" x14ac:dyDescent="0.25">
      <c r="A20" s="58"/>
      <c r="B20" s="60"/>
      <c r="C20" s="54"/>
      <c r="D20" s="57"/>
    </row>
    <row r="21" spans="1:5" x14ac:dyDescent="0.25">
      <c r="A21" s="1"/>
      <c r="B21" s="61" t="s">
        <v>77</v>
      </c>
      <c r="C21" s="56">
        <f>SUM(C11:C16)</f>
        <v>196128.91600000003</v>
      </c>
      <c r="D21" s="57"/>
      <c r="E21" s="59"/>
    </row>
    <row r="22" spans="1:5" x14ac:dyDescent="0.25">
      <c r="A22" s="1"/>
      <c r="B22" s="62" t="s">
        <v>84</v>
      </c>
      <c r="C22" s="56">
        <f>C6+C9-C21</f>
        <v>25266.393999999971</v>
      </c>
      <c r="D22" s="57"/>
    </row>
    <row r="23" spans="1:5" x14ac:dyDescent="0.25">
      <c r="A23" s="1"/>
      <c r="B23" s="52"/>
      <c r="C23" s="52"/>
      <c r="D23" s="57"/>
    </row>
    <row r="24" spans="1:5" x14ac:dyDescent="0.25">
      <c r="A24" s="1"/>
      <c r="B24" s="63" t="s">
        <v>78</v>
      </c>
      <c r="C24" s="63"/>
      <c r="D24" s="57"/>
    </row>
    <row r="25" spans="1:5" x14ac:dyDescent="0.25">
      <c r="A25" s="1"/>
      <c r="B25" s="63" t="s">
        <v>79</v>
      </c>
      <c r="C25" s="84">
        <v>56781.19</v>
      </c>
      <c r="D25" s="57"/>
    </row>
    <row r="26" spans="1:5" x14ac:dyDescent="0.25">
      <c r="A26" s="1"/>
      <c r="B26" s="64" t="s">
        <v>88</v>
      </c>
      <c r="C26" s="85">
        <v>37852.239999999998</v>
      </c>
      <c r="D26" s="57"/>
    </row>
    <row r="27" spans="1:5" x14ac:dyDescent="0.25">
      <c r="A27" s="1"/>
      <c r="B27" s="63" t="s">
        <v>80</v>
      </c>
      <c r="C27" s="84">
        <f>C26-C25</f>
        <v>-18928.950000000004</v>
      </c>
      <c r="D27" s="57"/>
    </row>
    <row r="28" spans="1:5" x14ac:dyDescent="0.25">
      <c r="A28" s="1"/>
      <c r="B28" s="52"/>
      <c r="C28" s="52"/>
      <c r="D28" s="57"/>
    </row>
    <row r="29" spans="1:5" x14ac:dyDescent="0.25">
      <c r="A29" s="1"/>
      <c r="B29" s="52"/>
      <c r="C29" s="52"/>
      <c r="D29" s="57"/>
    </row>
    <row r="30" spans="1:5" x14ac:dyDescent="0.25">
      <c r="A30" s="1" t="s">
        <v>81</v>
      </c>
      <c r="B30" s="52" t="s">
        <v>89</v>
      </c>
      <c r="C30" s="52"/>
      <c r="D30" s="57"/>
    </row>
    <row r="31" spans="1:5" x14ac:dyDescent="0.25">
      <c r="A31" s="1"/>
      <c r="B31" s="52" t="s">
        <v>90</v>
      </c>
      <c r="C31" s="52"/>
      <c r="D31" s="57"/>
    </row>
    <row r="32" spans="1:5" x14ac:dyDescent="0.25">
      <c r="A32" s="1"/>
      <c r="B32" s="52" t="s">
        <v>91</v>
      </c>
      <c r="C32" s="52"/>
      <c r="D32" s="57"/>
    </row>
    <row r="33" spans="1:4" x14ac:dyDescent="0.25">
      <c r="A33" s="1"/>
      <c r="B33" s="52"/>
      <c r="C33" s="52"/>
      <c r="D33" s="57"/>
    </row>
    <row r="34" spans="1:4" x14ac:dyDescent="0.25">
      <c r="A34" s="1"/>
      <c r="B34" s="52" t="s">
        <v>82</v>
      </c>
      <c r="C34" s="52"/>
      <c r="D34" s="57"/>
    </row>
    <row r="35" spans="1:4" x14ac:dyDescent="0.25">
      <c r="A35" s="1"/>
      <c r="B35" s="52"/>
      <c r="C35" s="52"/>
      <c r="D35" s="57"/>
    </row>
    <row r="36" spans="1:4" x14ac:dyDescent="0.25">
      <c r="A36" s="1"/>
      <c r="B36" s="52"/>
      <c r="C36" s="52"/>
      <c r="D36" s="57"/>
    </row>
    <row r="37" spans="1:4" x14ac:dyDescent="0.25">
      <c r="A37" s="1"/>
      <c r="B37" s="52" t="s">
        <v>82</v>
      </c>
      <c r="C37" s="52"/>
      <c r="D37" s="57"/>
    </row>
    <row r="38" spans="1:4" x14ac:dyDescent="0.25">
      <c r="A38" s="1"/>
      <c r="B38" s="52"/>
      <c r="C38" s="52"/>
      <c r="D38" s="57"/>
    </row>
    <row r="39" spans="1:4" x14ac:dyDescent="0.25">
      <c r="A39" s="1"/>
      <c r="B39" s="52"/>
      <c r="C39" s="52"/>
      <c r="D39" s="57"/>
    </row>
    <row r="40" spans="1:4" x14ac:dyDescent="0.25">
      <c r="A40" s="1"/>
      <c r="B40" s="52"/>
      <c r="C40" s="52"/>
      <c r="D40" s="57"/>
    </row>
    <row r="41" spans="1:4" x14ac:dyDescent="0.25">
      <c r="A41" s="1"/>
      <c r="B41" s="52"/>
      <c r="C41" s="52"/>
      <c r="D41" s="57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2026-02-27T15:12:15Z</dcterms:modified>
</cp:coreProperties>
</file>