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3" l="1"/>
  <c r="E26" i="32"/>
  <c r="E27" i="32"/>
  <c r="E25" i="32"/>
  <c r="C14" i="33" s="1"/>
  <c r="C13" i="33" l="1"/>
  <c r="C8" i="33"/>
  <c r="C6" i="33"/>
  <c r="C15" i="33" l="1"/>
  <c r="C9" i="33"/>
  <c r="B45" i="32" l="1"/>
  <c r="E23" i="32"/>
  <c r="C12" i="33" s="1"/>
  <c r="E22" i="32"/>
  <c r="E28" i="32" l="1"/>
  <c r="C11" i="33"/>
  <c r="C18" i="33" s="1"/>
  <c r="C19" i="33" s="1"/>
  <c r="B48" i="32"/>
  <c r="B49" i="32" s="1"/>
  <c r="E27" i="31"/>
  <c r="E25" i="31"/>
  <c r="E26" i="31"/>
  <c r="E23" i="31"/>
  <c r="E22" i="31"/>
  <c r="E23" i="30"/>
  <c r="E22" i="30"/>
  <c r="B47" i="31" l="1"/>
  <c r="E27" i="30"/>
  <c r="B47" i="30" s="1"/>
  <c r="E25" i="29"/>
  <c r="E23" i="29" l="1"/>
  <c r="E22" i="29"/>
  <c r="E27" i="29" l="1"/>
  <c r="B48" i="29"/>
  <c r="B49" i="29" l="1"/>
  <c r="B44" i="30" s="1"/>
  <c r="B48" i="30" s="1"/>
  <c r="B44" i="31" s="1"/>
  <c r="B48" i="31" s="1"/>
</calcChain>
</file>

<file path=xl/sharedStrings.xml><?xml version="1.0" encoding="utf-8"?>
<sst xmlns="http://schemas.openxmlformats.org/spreadsheetml/2006/main" count="261" uniqueCount="99">
  <si>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</si>
  <si>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</si>
  <si>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</si>
  <si>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</si>
  <si>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</si>
  <si>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</si>
  <si>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</si>
  <si>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</si>
  <si>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</si>
  <si>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</si>
  <si>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</si>
  <si>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</si>
  <si>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</si>
  <si>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</si>
  <si>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</si>
  <si>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</si>
  <si>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</si>
  <si>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</si>
  <si>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</si>
  <si>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</si>
  <si>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</si>
  <si>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</si>
  <si>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</si>
  <si>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</si>
  <si>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</si>
  <si>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21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</si>
  <si>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Ковалевой Татьяны Анатольевны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</si>
  <si>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№33 от 26.05.2013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</si>
  <si>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№33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</si>
  <si>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</si>
  <si>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</si>
  <si>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</si>
  <si>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</si>
  <si>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</si>
  <si>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 Ковалевой Т.А.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</si>
  <si>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</si>
  <si>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</si>
  <si>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</si>
  <si>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</si>
  <si>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</si>
  <si>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</si>
  <si>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</si>
  <si>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Общая площадь квартир - 717м2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</si>
  <si>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</si>
  <si>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</si>
  <si>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</si>
  <si>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Предъявлено населению 51645,54</t>
  </si>
  <si>
    <t>за 1 квартал 2025 года</t>
  </si>
  <si>
    <t>31.03.2025 г.</t>
  </si>
  <si>
    <t>Опиловка деревьев (кв.16)</t>
  </si>
  <si>
    <t>январь</t>
  </si>
  <si>
    <t xml:space="preserve">           2. Всего за период с "01"  01 2025 г. по "31" 03 2025 г. выполнено работ (оказано услуг) на общую сумму пятьдесят  одна тысяча  четыреста триста восемнадцать рублей  84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</si>
  <si>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</si>
  <si>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</si>
  <si>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</si>
  <si>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</si>
  <si>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</si>
  <si>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</si>
  <si>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 04 2025 г. по "30" 06 2025 г. выполнено работ (оказано услуг) на общую сумму сорок шесть тысяч пятьсот четыре рубля 62 копейки копейки.</t>
  </si>
  <si>
    <t>опиловка кустарников и уборка веток(кв 3)</t>
  </si>
  <si>
    <t>Замена стояка КНС  (кв 10,14,15)</t>
  </si>
  <si>
    <t>сентябрь</t>
  </si>
  <si>
    <t>ч/час</t>
  </si>
  <si>
    <t>август</t>
  </si>
  <si>
    <t xml:space="preserve">           2. Всего за период с "01"  07  2025 г. по "30" 09  2025 г. выполнено работ (оказано услуг) на общую сумму шестьдесят пять тысяч пятьсот шестьдесят восемь рублей  84 копейки.</t>
  </si>
  <si>
    <t>Предъявлено населению 57324,3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</si>
  <si>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</si>
  <si>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</si>
  <si>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</si>
  <si>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</si>
  <si>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21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</si>
  <si>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</si>
  <si>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</si>
  <si>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</si>
  <si>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</si>
  <si>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</si>
  <si>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</si>
  <si>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</si>
  <si>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</si>
  <si>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</si>
  <si>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</si>
  <si>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</si>
  <si>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</si>
  <si>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</si>
  <si>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</si>
  <si>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</si>
  <si>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</si>
  <si>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Ремонт стояка КНС  (кв.3)</t>
  </si>
  <si>
    <t>Ремонт входной двери</t>
  </si>
  <si>
    <t>Ремонт отопления ( кв.7)</t>
  </si>
  <si>
    <t>ноябрь</t>
  </si>
  <si>
    <t>декабрь</t>
  </si>
  <si>
    <t xml:space="preserve">           2. Всего за период с "01" 10  2025 г. по "31" 12  2025 г. выполнено работ (оказано услуг) на общую сумму пятьдесят семь тысяч сто шестьдесятпять рублей 41 копейка</t>
  </si>
  <si>
    <t>Непредвиденные работы 58 ч/ч</t>
  </si>
  <si>
    <t>Начислено всего 217939,68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</si>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</sst>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3" fontId="4" fillId="0" borderId="0" xfId="1" applyFont="1" applyAlignment="1">
      <alignment wrapText="1"/>
    </xf>
    <xf numFmtId="43" fontId="4" fillId="0" borderId="0" xfId="0" applyNumberFormat="1" applyFont="1"/>
    <xf numFmtId="4" fontId="7" fillId="0" borderId="0" xfId="1" applyNumberFormat="1" applyFont="1" applyAlignment="1">
      <alignment wrapText="1"/>
    </xf>
    <xf numFmtId="39" fontId="7" fillId="0" borderId="0" xfId="1" applyNumberFormat="1" applyFont="1" applyAlignment="1">
      <alignment wrapText="1"/>
    </xf>
    <xf numFmtId="0" fontId="12" fillId="0" borderId="1" xfId="0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D55" sqref="D55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1.85546875" style="2" customWidth="1"/>
    <col min="4" max="4" width="15" style="2" customWidth="1"/>
    <col min="5" max="5" width="13.42578125" style="2" bestFit="1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6.7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47</v>
      </c>
      <c r="B3" s="62"/>
      <c r="C3" s="62"/>
      <c r="D3" s="62"/>
      <c r="E3" s="62"/>
    </row>
    <row r="4" spans="1:5" s="1" customFormat="1" ht="15.75" x14ac:dyDescent="0.25">
      <c r="A4" s="16" t="s">
        <v>13</v>
      </c>
      <c r="B4" s="17"/>
      <c r="C4" s="17"/>
      <c r="D4" s="24"/>
      <c r="E4" s="23" t="s">
        <v>48</v>
      </c>
    </row>
    <row r="5" spans="1:5" x14ac:dyDescent="0.25">
      <c r="A5" s="28"/>
      <c r="B5" s="4"/>
      <c r="C5" s="4"/>
      <c r="D5" s="4"/>
      <c r="E5" s="4"/>
    </row>
    <row r="6" spans="1:5" ht="20.25" customHeight="1" x14ac:dyDescent="0.25">
      <c r="A6" s="63" t="s">
        <v>0</v>
      </c>
      <c r="B6" s="63"/>
      <c r="C6" s="63"/>
      <c r="D6" s="63"/>
      <c r="E6" s="63"/>
    </row>
    <row r="7" spans="1:5" ht="17.2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8.5" customHeight="1" x14ac:dyDescent="0.25">
      <c r="A10" s="65" t="s">
        <v>14</v>
      </c>
      <c r="B10" s="66"/>
      <c r="C10" s="66"/>
      <c r="D10" s="66"/>
      <c r="E10" s="66"/>
    </row>
    <row r="11" spans="1:5" ht="28.5" customHeight="1" x14ac:dyDescent="0.25">
      <c r="A11" s="63" t="s">
        <v>27</v>
      </c>
      <c r="B11" s="63"/>
      <c r="C11" s="63"/>
      <c r="D11" s="63"/>
      <c r="E11" s="6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8.7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7.25" customHeight="1" x14ac:dyDescent="0.25">
      <c r="A16" s="57" t="s">
        <v>16</v>
      </c>
      <c r="B16" s="58"/>
      <c r="C16" s="58"/>
      <c r="D16" s="58"/>
      <c r="E16" s="58"/>
    </row>
    <row r="17" spans="1:7" ht="30" customHeight="1" x14ac:dyDescent="0.25">
      <c r="A17" s="63" t="s">
        <v>17</v>
      </c>
      <c r="B17" s="63"/>
      <c r="C17" s="63"/>
      <c r="D17" s="63"/>
      <c r="E17" s="63"/>
    </row>
    <row r="18" spans="1:7" ht="61.5" customHeight="1" x14ac:dyDescent="0.25">
      <c r="A18" s="63" t="s">
        <v>28</v>
      </c>
      <c r="B18" s="63"/>
      <c r="C18" s="63"/>
      <c r="D18" s="63"/>
      <c r="E18" s="63"/>
    </row>
    <row r="19" spans="1:7" ht="31.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717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43</v>
      </c>
      <c r="B22" s="8" t="s">
        <v>40</v>
      </c>
      <c r="C22" s="3" t="s">
        <v>4</v>
      </c>
      <c r="D22" s="3">
        <v>16.940000000000001</v>
      </c>
      <c r="E22" s="7">
        <f>D22*F20*G20</f>
        <v>36437.94</v>
      </c>
    </row>
    <row r="23" spans="1:7" x14ac:dyDescent="0.25">
      <c r="A23" s="6" t="s">
        <v>41</v>
      </c>
      <c r="B23" s="8" t="s">
        <v>23</v>
      </c>
      <c r="C23" s="3" t="s">
        <v>4</v>
      </c>
      <c r="D23" s="3">
        <v>4.68</v>
      </c>
      <c r="E23" s="7">
        <f>D23*F20*G20</f>
        <v>10066.68</v>
      </c>
    </row>
    <row r="24" spans="1:7" x14ac:dyDescent="0.25">
      <c r="A24" s="6" t="s">
        <v>30</v>
      </c>
      <c r="B24" s="8" t="s">
        <v>31</v>
      </c>
      <c r="C24" s="3" t="s">
        <v>32</v>
      </c>
      <c r="D24" s="3"/>
      <c r="E24" s="7">
        <v>809.1</v>
      </c>
    </row>
    <row r="25" spans="1:7" x14ac:dyDescent="0.25">
      <c r="A25" s="32" t="s">
        <v>49</v>
      </c>
      <c r="B25" s="8" t="s">
        <v>50</v>
      </c>
      <c r="C25" s="3" t="s">
        <v>32</v>
      </c>
      <c r="D25" s="3">
        <v>12</v>
      </c>
      <c r="E25" s="7">
        <f>D25*333.76</f>
        <v>4005.12</v>
      </c>
    </row>
    <row r="26" spans="1:7" x14ac:dyDescent="0.25">
      <c r="A26" s="22"/>
      <c r="B26" s="8"/>
      <c r="C26" s="3"/>
      <c r="D26" s="3"/>
      <c r="E26" s="7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51318.840000000004</v>
      </c>
    </row>
    <row r="29" spans="1:7" ht="41.25" customHeight="1" x14ac:dyDescent="0.25">
      <c r="A29" s="69" t="s">
        <v>51</v>
      </c>
      <c r="B29" s="69"/>
      <c r="C29" s="69"/>
      <c r="D29" s="69"/>
      <c r="E29" s="69"/>
    </row>
    <row r="30" spans="1:7" ht="37.5" customHeight="1" x14ac:dyDescent="0.25">
      <c r="A30" s="63" t="s">
        <v>21</v>
      </c>
      <c r="B30" s="63"/>
      <c r="C30" s="63"/>
      <c r="D30" s="63"/>
      <c r="E30" s="63"/>
    </row>
    <row r="31" spans="1:7" x14ac:dyDescent="0.25">
      <c r="A31" s="63" t="s">
        <v>20</v>
      </c>
      <c r="B31" s="63"/>
      <c r="C31" s="63"/>
      <c r="D31" s="63"/>
      <c r="E31" s="63"/>
    </row>
    <row r="32" spans="1:7" ht="32.25" customHeight="1" x14ac:dyDescent="0.25">
      <c r="A32" s="63" t="s">
        <v>33</v>
      </c>
      <c r="B32" s="63"/>
      <c r="C32" s="63"/>
      <c r="D32" s="63"/>
      <c r="E32" s="63"/>
    </row>
    <row r="33" spans="1:5" x14ac:dyDescent="0.25">
      <c r="A33" s="63" t="s">
        <v>18</v>
      </c>
      <c r="B33" s="63"/>
      <c r="C33" s="63"/>
      <c r="D33" s="63"/>
      <c r="E33" s="63"/>
    </row>
    <row r="34" spans="1:5" x14ac:dyDescent="0.25">
      <c r="A34" s="67" t="s">
        <v>5</v>
      </c>
      <c r="B34" s="67"/>
      <c r="C34" s="67"/>
      <c r="D34" s="67"/>
      <c r="E34" s="67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70" t="s">
        <v>45</v>
      </c>
      <c r="B36" s="70"/>
      <c r="C36" s="70"/>
      <c r="D36" s="70"/>
      <c r="E36" s="70"/>
    </row>
    <row r="37" spans="1:5" x14ac:dyDescent="0.25">
      <c r="B37" s="71" t="s">
        <v>19</v>
      </c>
      <c r="C37" s="71"/>
      <c r="D37" s="71"/>
      <c r="E37" s="5" t="s">
        <v>6</v>
      </c>
    </row>
    <row r="38" spans="1:5" x14ac:dyDescent="0.25">
      <c r="A38" s="27"/>
      <c r="B38" s="27"/>
      <c r="C38" s="27"/>
      <c r="D38" s="27"/>
      <c r="E38" s="27"/>
    </row>
    <row r="39" spans="1:5" x14ac:dyDescent="0.25">
      <c r="A39" s="70" t="s">
        <v>34</v>
      </c>
      <c r="B39" s="70"/>
      <c r="C39" s="70"/>
      <c r="D39" s="70"/>
      <c r="E39" s="70"/>
    </row>
    <row r="40" spans="1:5" x14ac:dyDescent="0.25">
      <c r="B40" s="71" t="s">
        <v>19</v>
      </c>
      <c r="C40" s="71"/>
      <c r="D40" s="71"/>
      <c r="E40" s="5" t="s">
        <v>6</v>
      </c>
    </row>
    <row r="42" spans="1:5" x14ac:dyDescent="0.25">
      <c r="A42" s="25" t="s">
        <v>42</v>
      </c>
    </row>
    <row r="43" spans="1:5" x14ac:dyDescent="0.25">
      <c r="A43" s="13" t="s">
        <v>35</v>
      </c>
    </row>
    <row r="44" spans="1:5" x14ac:dyDescent="0.25">
      <c r="A44" s="2" t="s">
        <v>39</v>
      </c>
      <c r="B44" s="21">
        <v>-2539.1799999999998</v>
      </c>
    </row>
    <row r="45" spans="1:5" x14ac:dyDescent="0.25">
      <c r="A45" s="14" t="s">
        <v>46</v>
      </c>
      <c r="B45" s="18"/>
    </row>
    <row r="46" spans="1:5" x14ac:dyDescent="0.25">
      <c r="A46" s="2" t="s">
        <v>37</v>
      </c>
      <c r="B46" s="18">
        <v>53148.05</v>
      </c>
    </row>
    <row r="47" spans="1:5" x14ac:dyDescent="0.25">
      <c r="B47" s="18"/>
    </row>
    <row r="48" spans="1:5" ht="30" x14ac:dyDescent="0.25">
      <c r="A48" s="26" t="s">
        <v>38</v>
      </c>
      <c r="B48" s="18">
        <f>E27</f>
        <v>51318.840000000004</v>
      </c>
    </row>
    <row r="49" spans="1:3" x14ac:dyDescent="0.25">
      <c r="A49" s="13" t="s">
        <v>36</v>
      </c>
      <c r="B49" s="20">
        <f>B44+B46+B47+-B48</f>
        <v>-709.97000000000116</v>
      </c>
      <c r="C49" s="19"/>
    </row>
    <row r="51" spans="1:3" x14ac:dyDescent="0.25">
      <c r="B51" s="2">
        <v>-2539.1799999999998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B47" sqref="B47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1.85546875" style="2" customWidth="1"/>
    <col min="4" max="4" width="15" style="2" customWidth="1"/>
    <col min="5" max="5" width="13.42578125" style="2" bestFit="1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6.7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52</v>
      </c>
      <c r="B3" s="62"/>
      <c r="C3" s="62"/>
      <c r="D3" s="62"/>
      <c r="E3" s="62"/>
    </row>
    <row r="4" spans="1:5" s="1" customFormat="1" ht="15.75" x14ac:dyDescent="0.25">
      <c r="A4" s="16" t="s">
        <v>13</v>
      </c>
      <c r="B4" s="17"/>
      <c r="C4" s="17"/>
      <c r="D4" s="24"/>
      <c r="E4" s="23" t="s">
        <v>53</v>
      </c>
    </row>
    <row r="5" spans="1:5" x14ac:dyDescent="0.25">
      <c r="A5" s="30"/>
      <c r="B5" s="4"/>
      <c r="C5" s="4"/>
      <c r="D5" s="4"/>
      <c r="E5" s="4"/>
    </row>
    <row r="6" spans="1:5" ht="20.25" customHeight="1" x14ac:dyDescent="0.25">
      <c r="A6" s="63" t="s">
        <v>0</v>
      </c>
      <c r="B6" s="63"/>
      <c r="C6" s="63"/>
      <c r="D6" s="63"/>
      <c r="E6" s="63"/>
    </row>
    <row r="7" spans="1:5" ht="17.2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8.5" customHeight="1" x14ac:dyDescent="0.25">
      <c r="A10" s="65" t="s">
        <v>14</v>
      </c>
      <c r="B10" s="66"/>
      <c r="C10" s="66"/>
      <c r="D10" s="66"/>
      <c r="E10" s="66"/>
    </row>
    <row r="11" spans="1:5" ht="28.5" customHeight="1" x14ac:dyDescent="0.25">
      <c r="A11" s="63" t="s">
        <v>27</v>
      </c>
      <c r="B11" s="63"/>
      <c r="C11" s="63"/>
      <c r="D11" s="63"/>
      <c r="E11" s="6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8.7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7.25" customHeight="1" x14ac:dyDescent="0.25">
      <c r="A16" s="57" t="s">
        <v>16</v>
      </c>
      <c r="B16" s="58"/>
      <c r="C16" s="58"/>
      <c r="D16" s="58"/>
      <c r="E16" s="58"/>
    </row>
    <row r="17" spans="1:7" ht="30" customHeight="1" x14ac:dyDescent="0.25">
      <c r="A17" s="63" t="s">
        <v>17</v>
      </c>
      <c r="B17" s="63"/>
      <c r="C17" s="63"/>
      <c r="D17" s="63"/>
      <c r="E17" s="63"/>
    </row>
    <row r="18" spans="1:7" ht="61.5" customHeight="1" x14ac:dyDescent="0.25">
      <c r="A18" s="63" t="s">
        <v>28</v>
      </c>
      <c r="B18" s="63"/>
      <c r="C18" s="63"/>
      <c r="D18" s="63"/>
      <c r="E18" s="63"/>
    </row>
    <row r="19" spans="1:7" ht="31.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717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43</v>
      </c>
      <c r="B22" s="8" t="s">
        <v>40</v>
      </c>
      <c r="C22" s="3" t="s">
        <v>4</v>
      </c>
      <c r="D22" s="3">
        <v>16.940000000000001</v>
      </c>
      <c r="E22" s="7">
        <f>D22*F20*G20</f>
        <v>36437.94</v>
      </c>
    </row>
    <row r="23" spans="1:7" x14ac:dyDescent="0.25">
      <c r="A23" s="6" t="s">
        <v>41</v>
      </c>
      <c r="B23" s="8" t="s">
        <v>23</v>
      </c>
      <c r="C23" s="3" t="s">
        <v>4</v>
      </c>
      <c r="D23" s="3">
        <v>4.68</v>
      </c>
      <c r="E23" s="7">
        <f>D23*F20*G20</f>
        <v>10066.68</v>
      </c>
    </row>
    <row r="24" spans="1:7" x14ac:dyDescent="0.25">
      <c r="A24" s="6" t="s">
        <v>30</v>
      </c>
      <c r="B24" s="8" t="s">
        <v>54</v>
      </c>
      <c r="C24" s="3" t="s">
        <v>32</v>
      </c>
      <c r="D24" s="3"/>
      <c r="E24" s="7"/>
    </row>
    <row r="25" spans="1:7" x14ac:dyDescent="0.25">
      <c r="A25" s="32"/>
      <c r="B25" s="8"/>
      <c r="C25" s="3"/>
      <c r="D25" s="3"/>
      <c r="E25" s="7"/>
    </row>
    <row r="26" spans="1:7" x14ac:dyDescent="0.25">
      <c r="A26" s="22"/>
      <c r="B26" s="8"/>
      <c r="C26" s="3"/>
      <c r="D26" s="3"/>
      <c r="E26" s="7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46504.62</v>
      </c>
    </row>
    <row r="29" spans="1:7" ht="41.25" customHeight="1" x14ac:dyDescent="0.25">
      <c r="A29" s="69" t="s">
        <v>58</v>
      </c>
      <c r="B29" s="69"/>
      <c r="C29" s="69"/>
      <c r="D29" s="69"/>
      <c r="E29" s="69"/>
    </row>
    <row r="30" spans="1:7" ht="37.5" customHeight="1" x14ac:dyDescent="0.25">
      <c r="A30" s="63" t="s">
        <v>21</v>
      </c>
      <c r="B30" s="63"/>
      <c r="C30" s="63"/>
      <c r="D30" s="63"/>
      <c r="E30" s="63"/>
    </row>
    <row r="31" spans="1:7" x14ac:dyDescent="0.25">
      <c r="A31" s="63" t="s">
        <v>20</v>
      </c>
      <c r="B31" s="63"/>
      <c r="C31" s="63"/>
      <c r="D31" s="63"/>
      <c r="E31" s="63"/>
    </row>
    <row r="32" spans="1:7" ht="32.25" customHeight="1" x14ac:dyDescent="0.25">
      <c r="A32" s="63" t="s">
        <v>33</v>
      </c>
      <c r="B32" s="63"/>
      <c r="C32" s="63"/>
      <c r="D32" s="63"/>
      <c r="E32" s="63"/>
    </row>
    <row r="33" spans="1:5" x14ac:dyDescent="0.25">
      <c r="A33" s="63" t="s">
        <v>18</v>
      </c>
      <c r="B33" s="63"/>
      <c r="C33" s="63"/>
      <c r="D33" s="63"/>
      <c r="E33" s="63"/>
    </row>
    <row r="34" spans="1:5" x14ac:dyDescent="0.25">
      <c r="A34" s="67" t="s">
        <v>5</v>
      </c>
      <c r="B34" s="67"/>
      <c r="C34" s="67"/>
      <c r="D34" s="67"/>
      <c r="E34" s="67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70" t="s">
        <v>45</v>
      </c>
      <c r="B36" s="70"/>
      <c r="C36" s="70"/>
      <c r="D36" s="70"/>
      <c r="E36" s="70"/>
    </row>
    <row r="37" spans="1:5" x14ac:dyDescent="0.25">
      <c r="B37" s="71" t="s">
        <v>19</v>
      </c>
      <c r="C37" s="71"/>
      <c r="D37" s="71"/>
      <c r="E37" s="5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70" t="s">
        <v>34</v>
      </c>
      <c r="B39" s="70"/>
      <c r="C39" s="70"/>
      <c r="D39" s="70"/>
      <c r="E39" s="70"/>
    </row>
    <row r="40" spans="1:5" x14ac:dyDescent="0.25">
      <c r="B40" s="71" t="s">
        <v>19</v>
      </c>
      <c r="C40" s="71"/>
      <c r="D40" s="71"/>
      <c r="E40" s="5" t="s">
        <v>6</v>
      </c>
    </row>
    <row r="42" spans="1:5" x14ac:dyDescent="0.25">
      <c r="A42" s="25" t="s">
        <v>42</v>
      </c>
    </row>
    <row r="43" spans="1:5" x14ac:dyDescent="0.25">
      <c r="A43" s="13" t="s">
        <v>35</v>
      </c>
    </row>
    <row r="44" spans="1:5" x14ac:dyDescent="0.25">
      <c r="A44" s="2" t="s">
        <v>39</v>
      </c>
      <c r="B44" s="21">
        <f>'1кв'!B49</f>
        <v>-709.97000000000116</v>
      </c>
    </row>
    <row r="45" spans="1:5" x14ac:dyDescent="0.25">
      <c r="A45" s="14" t="s">
        <v>46</v>
      </c>
      <c r="B45" s="18"/>
    </row>
    <row r="46" spans="1:5" x14ac:dyDescent="0.25">
      <c r="A46" s="2" t="s">
        <v>37</v>
      </c>
      <c r="B46" s="18">
        <v>47306.17</v>
      </c>
    </row>
    <row r="47" spans="1:5" ht="30" x14ac:dyDescent="0.25">
      <c r="A47" s="31" t="s">
        <v>38</v>
      </c>
      <c r="B47" s="18">
        <f>E27</f>
        <v>46504.62</v>
      </c>
    </row>
    <row r="48" spans="1:5" x14ac:dyDescent="0.25">
      <c r="A48" s="13" t="s">
        <v>36</v>
      </c>
      <c r="B48" s="20">
        <f>B44+B46+-B47</f>
        <v>91.57999999999447</v>
      </c>
      <c r="C48" s="19"/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1" zoomScaleSheetLayoutView="100" workbookViewId="0">
      <selection activeCell="A46" sqref="A46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1.85546875" style="2" customWidth="1"/>
    <col min="4" max="4" width="15" style="2" customWidth="1"/>
    <col min="5" max="5" width="13.42578125" style="2" bestFit="1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6.7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55</v>
      </c>
      <c r="B3" s="62"/>
      <c r="C3" s="62"/>
      <c r="D3" s="62"/>
      <c r="E3" s="62"/>
    </row>
    <row r="4" spans="1:5" s="1" customFormat="1" ht="15.75" x14ac:dyDescent="0.25">
      <c r="A4" s="16" t="s">
        <v>13</v>
      </c>
      <c r="B4" s="17"/>
      <c r="C4" s="17"/>
      <c r="D4" s="24"/>
      <c r="E4" s="23" t="s">
        <v>56</v>
      </c>
    </row>
    <row r="5" spans="1:5" x14ac:dyDescent="0.25">
      <c r="A5" s="30"/>
      <c r="B5" s="4"/>
      <c r="C5" s="4"/>
      <c r="D5" s="4"/>
      <c r="E5" s="4"/>
    </row>
    <row r="6" spans="1:5" ht="20.25" customHeight="1" x14ac:dyDescent="0.25">
      <c r="A6" s="63" t="s">
        <v>0</v>
      </c>
      <c r="B6" s="63"/>
      <c r="C6" s="63"/>
      <c r="D6" s="63"/>
      <c r="E6" s="63"/>
    </row>
    <row r="7" spans="1:5" ht="17.2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8.5" customHeight="1" x14ac:dyDescent="0.25">
      <c r="A10" s="65" t="s">
        <v>14</v>
      </c>
      <c r="B10" s="66"/>
      <c r="C10" s="66"/>
      <c r="D10" s="66"/>
      <c r="E10" s="66"/>
    </row>
    <row r="11" spans="1:5" ht="28.5" customHeight="1" x14ac:dyDescent="0.25">
      <c r="A11" s="63" t="s">
        <v>27</v>
      </c>
      <c r="B11" s="63"/>
      <c r="C11" s="63"/>
      <c r="D11" s="63"/>
      <c r="E11" s="6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8.7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7.25" customHeight="1" x14ac:dyDescent="0.25">
      <c r="A16" s="57" t="s">
        <v>16</v>
      </c>
      <c r="B16" s="58"/>
      <c r="C16" s="58"/>
      <c r="D16" s="58"/>
      <c r="E16" s="58"/>
    </row>
    <row r="17" spans="1:7" ht="30" customHeight="1" x14ac:dyDescent="0.25">
      <c r="A17" s="63" t="s">
        <v>17</v>
      </c>
      <c r="B17" s="63"/>
      <c r="C17" s="63"/>
      <c r="D17" s="63"/>
      <c r="E17" s="63"/>
    </row>
    <row r="18" spans="1:7" ht="61.5" customHeight="1" x14ac:dyDescent="0.25">
      <c r="A18" s="63" t="s">
        <v>28</v>
      </c>
      <c r="B18" s="63"/>
      <c r="C18" s="63"/>
      <c r="D18" s="63"/>
      <c r="E18" s="63"/>
    </row>
    <row r="19" spans="1:7" ht="31.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717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43</v>
      </c>
      <c r="B22" s="8" t="s">
        <v>40</v>
      </c>
      <c r="C22" s="3" t="s">
        <v>4</v>
      </c>
      <c r="D22" s="3">
        <v>17.899999999999999</v>
      </c>
      <c r="E22" s="7">
        <f>D22*F20*G20</f>
        <v>38502.899999999994</v>
      </c>
    </row>
    <row r="23" spans="1:7" x14ac:dyDescent="0.25">
      <c r="A23" s="6" t="s">
        <v>41</v>
      </c>
      <c r="B23" s="8" t="s">
        <v>23</v>
      </c>
      <c r="C23" s="3" t="s">
        <v>4</v>
      </c>
      <c r="D23" s="3">
        <v>5.12</v>
      </c>
      <c r="E23" s="7">
        <f>D23*F20*G20</f>
        <v>11013.119999999999</v>
      </c>
    </row>
    <row r="24" spans="1:7" x14ac:dyDescent="0.25">
      <c r="A24" s="6" t="s">
        <v>30</v>
      </c>
      <c r="B24" s="8" t="s">
        <v>57</v>
      </c>
      <c r="C24" s="3" t="s">
        <v>32</v>
      </c>
      <c r="D24" s="3"/>
      <c r="E24" s="7">
        <v>5706.26</v>
      </c>
    </row>
    <row r="25" spans="1:7" ht="30" x14ac:dyDescent="0.25">
      <c r="A25" s="36" t="s">
        <v>59</v>
      </c>
      <c r="B25" s="8" t="s">
        <v>63</v>
      </c>
      <c r="C25" s="3" t="s">
        <v>62</v>
      </c>
      <c r="D25" s="3">
        <v>12</v>
      </c>
      <c r="E25" s="7">
        <f>D25*333.76</f>
        <v>4005.12</v>
      </c>
    </row>
    <row r="26" spans="1:7" x14ac:dyDescent="0.25">
      <c r="A26" s="37" t="s">
        <v>60</v>
      </c>
      <c r="B26" s="8" t="s">
        <v>61</v>
      </c>
      <c r="C26" s="3" t="s">
        <v>62</v>
      </c>
      <c r="D26" s="3">
        <v>19</v>
      </c>
      <c r="E26" s="7">
        <f>D26*333.76</f>
        <v>6341.44</v>
      </c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65568.84</v>
      </c>
    </row>
    <row r="29" spans="1:7" ht="41.25" customHeight="1" x14ac:dyDescent="0.25">
      <c r="A29" s="69" t="s">
        <v>64</v>
      </c>
      <c r="B29" s="69"/>
      <c r="C29" s="69"/>
      <c r="D29" s="69"/>
      <c r="E29" s="69"/>
    </row>
    <row r="30" spans="1:7" ht="37.5" customHeight="1" x14ac:dyDescent="0.25">
      <c r="A30" s="63" t="s">
        <v>21</v>
      </c>
      <c r="B30" s="63"/>
      <c r="C30" s="63"/>
      <c r="D30" s="63"/>
      <c r="E30" s="63"/>
    </row>
    <row r="31" spans="1:7" x14ac:dyDescent="0.25">
      <c r="A31" s="63" t="s">
        <v>20</v>
      </c>
      <c r="B31" s="63"/>
      <c r="C31" s="63"/>
      <c r="D31" s="63"/>
      <c r="E31" s="63"/>
    </row>
    <row r="32" spans="1:7" ht="32.25" customHeight="1" x14ac:dyDescent="0.25">
      <c r="A32" s="63" t="s">
        <v>33</v>
      </c>
      <c r="B32" s="63"/>
      <c r="C32" s="63"/>
      <c r="D32" s="63"/>
      <c r="E32" s="63"/>
    </row>
    <row r="33" spans="1:5" x14ac:dyDescent="0.25">
      <c r="A33" s="63" t="s">
        <v>18</v>
      </c>
      <c r="B33" s="63"/>
      <c r="C33" s="63"/>
      <c r="D33" s="63"/>
      <c r="E33" s="63"/>
    </row>
    <row r="34" spans="1:5" x14ac:dyDescent="0.25">
      <c r="A34" s="67" t="s">
        <v>5</v>
      </c>
      <c r="B34" s="67"/>
      <c r="C34" s="67"/>
      <c r="D34" s="67"/>
      <c r="E34" s="67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70" t="s">
        <v>45</v>
      </c>
      <c r="B36" s="70"/>
      <c r="C36" s="70"/>
      <c r="D36" s="70"/>
      <c r="E36" s="70"/>
    </row>
    <row r="37" spans="1:5" x14ac:dyDescent="0.25">
      <c r="B37" s="71" t="s">
        <v>19</v>
      </c>
      <c r="C37" s="71"/>
      <c r="D37" s="71"/>
      <c r="E37" s="5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70" t="s">
        <v>34</v>
      </c>
      <c r="B39" s="70"/>
      <c r="C39" s="70"/>
      <c r="D39" s="70"/>
      <c r="E39" s="70"/>
    </row>
    <row r="40" spans="1:5" x14ac:dyDescent="0.25">
      <c r="B40" s="71" t="s">
        <v>19</v>
      </c>
      <c r="C40" s="71"/>
      <c r="D40" s="71"/>
      <c r="E40" s="5" t="s">
        <v>6</v>
      </c>
    </row>
    <row r="42" spans="1:5" x14ac:dyDescent="0.25">
      <c r="A42" s="25" t="s">
        <v>42</v>
      </c>
    </row>
    <row r="43" spans="1:5" x14ac:dyDescent="0.25">
      <c r="A43" s="13" t="s">
        <v>35</v>
      </c>
    </row>
    <row r="44" spans="1:5" x14ac:dyDescent="0.25">
      <c r="A44" s="2" t="s">
        <v>39</v>
      </c>
      <c r="B44" s="21">
        <f>'2кв'!B48</f>
        <v>91.57999999999447</v>
      </c>
    </row>
    <row r="45" spans="1:5" x14ac:dyDescent="0.25">
      <c r="A45" s="14" t="s">
        <v>65</v>
      </c>
      <c r="B45" s="18"/>
    </row>
    <row r="46" spans="1:5" x14ac:dyDescent="0.25">
      <c r="A46" s="2" t="s">
        <v>37</v>
      </c>
      <c r="B46" s="18">
        <v>63447.57</v>
      </c>
    </row>
    <row r="47" spans="1:5" ht="30" x14ac:dyDescent="0.25">
      <c r="A47" s="31" t="s">
        <v>38</v>
      </c>
      <c r="B47" s="18">
        <f>E27</f>
        <v>65568.84</v>
      </c>
    </row>
    <row r="48" spans="1:5" x14ac:dyDescent="0.25">
      <c r="A48" s="13" t="s">
        <v>36</v>
      </c>
      <c r="B48" s="20">
        <f>B44+B46+-B47</f>
        <v>-2029.6900000000023</v>
      </c>
      <c r="C48" s="19"/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1" zoomScaleSheetLayoutView="100" workbookViewId="0">
      <selection activeCell="A52" sqref="A52:A55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1.85546875" style="2" customWidth="1"/>
    <col min="4" max="4" width="15" style="2" customWidth="1"/>
    <col min="5" max="5" width="13.42578125" style="2" bestFit="1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6.7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66</v>
      </c>
      <c r="B3" s="62"/>
      <c r="C3" s="62"/>
      <c r="D3" s="62"/>
      <c r="E3" s="62"/>
    </row>
    <row r="4" spans="1:5" s="1" customFormat="1" ht="15.75" x14ac:dyDescent="0.25">
      <c r="A4" s="38" t="s">
        <v>13</v>
      </c>
      <c r="B4" s="4"/>
      <c r="C4" s="4"/>
      <c r="D4" s="2"/>
      <c r="E4" s="39">
        <v>46022</v>
      </c>
    </row>
    <row r="5" spans="1:5" x14ac:dyDescent="0.25">
      <c r="A5" s="34"/>
      <c r="B5" s="4"/>
      <c r="C5" s="4"/>
      <c r="D5" s="4"/>
      <c r="E5" s="4"/>
    </row>
    <row r="6" spans="1:5" ht="20.25" customHeight="1" x14ac:dyDescent="0.25">
      <c r="A6" s="63" t="s">
        <v>0</v>
      </c>
      <c r="B6" s="63"/>
      <c r="C6" s="63"/>
      <c r="D6" s="63"/>
      <c r="E6" s="63"/>
    </row>
    <row r="7" spans="1:5" ht="17.2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8.5" customHeight="1" x14ac:dyDescent="0.25">
      <c r="A10" s="65" t="s">
        <v>14</v>
      </c>
      <c r="B10" s="66"/>
      <c r="C10" s="66"/>
      <c r="D10" s="66"/>
      <c r="E10" s="66"/>
    </row>
    <row r="11" spans="1:5" ht="28.5" customHeight="1" x14ac:dyDescent="0.25">
      <c r="A11" s="63" t="s">
        <v>27</v>
      </c>
      <c r="B11" s="63"/>
      <c r="C11" s="63"/>
      <c r="D11" s="63"/>
      <c r="E11" s="6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8.7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7.25" customHeight="1" x14ac:dyDescent="0.25">
      <c r="A16" s="57" t="s">
        <v>16</v>
      </c>
      <c r="B16" s="58"/>
      <c r="C16" s="58"/>
      <c r="D16" s="58"/>
      <c r="E16" s="58"/>
    </row>
    <row r="17" spans="1:7" ht="30" customHeight="1" x14ac:dyDescent="0.25">
      <c r="A17" s="63" t="s">
        <v>17</v>
      </c>
      <c r="B17" s="63"/>
      <c r="C17" s="63"/>
      <c r="D17" s="63"/>
      <c r="E17" s="63"/>
    </row>
    <row r="18" spans="1:7" ht="61.5" customHeight="1" x14ac:dyDescent="0.25">
      <c r="A18" s="63" t="s">
        <v>28</v>
      </c>
      <c r="B18" s="63"/>
      <c r="C18" s="63"/>
      <c r="D18" s="63"/>
      <c r="E18" s="63"/>
    </row>
    <row r="19" spans="1:7" ht="31.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717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43</v>
      </c>
      <c r="B22" s="8" t="s">
        <v>40</v>
      </c>
      <c r="C22" s="3" t="s">
        <v>4</v>
      </c>
      <c r="D22" s="3">
        <v>17.899999999999999</v>
      </c>
      <c r="E22" s="7">
        <f>D22*F20*G20</f>
        <v>38502.899999999994</v>
      </c>
    </row>
    <row r="23" spans="1:7" x14ac:dyDescent="0.25">
      <c r="A23" s="6" t="s">
        <v>41</v>
      </c>
      <c r="B23" s="8" t="s">
        <v>23</v>
      </c>
      <c r="C23" s="3" t="s">
        <v>4</v>
      </c>
      <c r="D23" s="3">
        <v>5.12</v>
      </c>
      <c r="E23" s="7">
        <f>D23*F20*G20</f>
        <v>11013.119999999999</v>
      </c>
    </row>
    <row r="24" spans="1:7" x14ac:dyDescent="0.25">
      <c r="A24" s="6" t="s">
        <v>30</v>
      </c>
      <c r="B24" s="8" t="s">
        <v>67</v>
      </c>
      <c r="C24" s="3" t="s">
        <v>32</v>
      </c>
      <c r="D24" s="3"/>
      <c r="E24" s="7">
        <v>2642.99</v>
      </c>
    </row>
    <row r="25" spans="1:7" x14ac:dyDescent="0.25">
      <c r="A25" s="37" t="s">
        <v>87</v>
      </c>
      <c r="B25" s="77" t="s">
        <v>90</v>
      </c>
      <c r="C25" s="3" t="s">
        <v>62</v>
      </c>
      <c r="D25" s="77">
        <v>8</v>
      </c>
      <c r="E25" s="7">
        <f>D25*333.76</f>
        <v>2670.08</v>
      </c>
    </row>
    <row r="26" spans="1:7" x14ac:dyDescent="0.25">
      <c r="A26" s="37" t="s">
        <v>88</v>
      </c>
      <c r="B26" s="77" t="s">
        <v>91</v>
      </c>
      <c r="C26" s="3" t="s">
        <v>62</v>
      </c>
      <c r="D26" s="77">
        <v>4</v>
      </c>
      <c r="E26" s="7">
        <f t="shared" ref="E26:E27" si="0">D26*333.76</f>
        <v>1335.04</v>
      </c>
    </row>
    <row r="27" spans="1:7" x14ac:dyDescent="0.25">
      <c r="A27" s="76" t="s">
        <v>89</v>
      </c>
      <c r="B27" s="77" t="s">
        <v>91</v>
      </c>
      <c r="C27" s="3" t="s">
        <v>62</v>
      </c>
      <c r="D27" s="78">
        <v>3</v>
      </c>
      <c r="E27" s="7">
        <f t="shared" si="0"/>
        <v>1001.28</v>
      </c>
    </row>
    <row r="28" spans="1:7" s="13" customFormat="1" ht="14.25" x14ac:dyDescent="0.2">
      <c r="A28" s="9" t="s">
        <v>24</v>
      </c>
      <c r="B28" s="10"/>
      <c r="C28" s="11"/>
      <c r="D28" s="11"/>
      <c r="E28" s="12">
        <f>SUM(E22:E27)</f>
        <v>57165.409999999989</v>
      </c>
    </row>
    <row r="30" spans="1:7" ht="41.25" customHeight="1" x14ac:dyDescent="0.25">
      <c r="A30" s="69" t="s">
        <v>92</v>
      </c>
      <c r="B30" s="69"/>
      <c r="C30" s="69"/>
      <c r="D30" s="69"/>
      <c r="E30" s="69"/>
    </row>
    <row r="31" spans="1:7" ht="37.5" customHeight="1" x14ac:dyDescent="0.25">
      <c r="A31" s="63" t="s">
        <v>21</v>
      </c>
      <c r="B31" s="63"/>
      <c r="C31" s="63"/>
      <c r="D31" s="63"/>
      <c r="E31" s="63"/>
    </row>
    <row r="32" spans="1:7" x14ac:dyDescent="0.25">
      <c r="A32" s="63" t="s">
        <v>20</v>
      </c>
      <c r="B32" s="63"/>
      <c r="C32" s="63"/>
      <c r="D32" s="63"/>
      <c r="E32" s="63"/>
    </row>
    <row r="33" spans="1:5" ht="32.25" customHeight="1" x14ac:dyDescent="0.25">
      <c r="A33" s="63" t="s">
        <v>33</v>
      </c>
      <c r="B33" s="63"/>
      <c r="C33" s="63"/>
      <c r="D33" s="63"/>
      <c r="E33" s="63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67" t="s">
        <v>5</v>
      </c>
      <c r="B35" s="67"/>
      <c r="C35" s="67"/>
      <c r="D35" s="67"/>
      <c r="E35" s="67"/>
    </row>
    <row r="36" spans="1:5" x14ac:dyDescent="0.25">
      <c r="A36" s="63" t="s">
        <v>18</v>
      </c>
      <c r="B36" s="63"/>
      <c r="C36" s="63"/>
      <c r="D36" s="63"/>
      <c r="E36" s="63"/>
    </row>
    <row r="37" spans="1:5" x14ac:dyDescent="0.25">
      <c r="A37" s="70" t="s">
        <v>45</v>
      </c>
      <c r="B37" s="70"/>
      <c r="C37" s="70"/>
      <c r="D37" s="70"/>
      <c r="E37" s="70"/>
    </row>
    <row r="38" spans="1:5" x14ac:dyDescent="0.25">
      <c r="B38" s="71" t="s">
        <v>19</v>
      </c>
      <c r="C38" s="71"/>
      <c r="D38" s="71"/>
      <c r="E38" s="5" t="s">
        <v>6</v>
      </c>
    </row>
    <row r="39" spans="1:5" x14ac:dyDescent="0.25">
      <c r="A39" s="33"/>
      <c r="B39" s="33"/>
      <c r="C39" s="33"/>
      <c r="D39" s="33"/>
      <c r="E39" s="33"/>
    </row>
    <row r="40" spans="1:5" x14ac:dyDescent="0.25">
      <c r="A40" s="70" t="s">
        <v>34</v>
      </c>
      <c r="B40" s="70"/>
      <c r="C40" s="70"/>
      <c r="D40" s="70"/>
      <c r="E40" s="70"/>
    </row>
    <row r="41" spans="1:5" x14ac:dyDescent="0.25">
      <c r="B41" s="71" t="s">
        <v>19</v>
      </c>
      <c r="C41" s="71"/>
      <c r="D41" s="71"/>
      <c r="E41" s="5" t="s">
        <v>6</v>
      </c>
    </row>
    <row r="43" spans="1:5" x14ac:dyDescent="0.25">
      <c r="A43" s="25" t="s">
        <v>42</v>
      </c>
    </row>
    <row r="44" spans="1:5" x14ac:dyDescent="0.25">
      <c r="A44" s="13" t="s">
        <v>35</v>
      </c>
    </row>
    <row r="45" spans="1:5" x14ac:dyDescent="0.25">
      <c r="A45" s="2" t="s">
        <v>39</v>
      </c>
      <c r="B45" s="21">
        <f>'3кв'!B48</f>
        <v>-2029.6900000000023</v>
      </c>
    </row>
    <row r="46" spans="1:5" x14ac:dyDescent="0.25">
      <c r="A46" s="14" t="s">
        <v>65</v>
      </c>
      <c r="B46" s="18"/>
    </row>
    <row r="47" spans="1:5" x14ac:dyDescent="0.25">
      <c r="A47" s="2" t="s">
        <v>37</v>
      </c>
      <c r="B47" s="18">
        <v>58561.4</v>
      </c>
    </row>
    <row r="48" spans="1:5" ht="30" x14ac:dyDescent="0.25">
      <c r="A48" s="35" t="s">
        <v>38</v>
      </c>
      <c r="B48" s="18">
        <f>E28</f>
        <v>57165.409999999989</v>
      </c>
    </row>
    <row r="49" spans="1:3" x14ac:dyDescent="0.25">
      <c r="A49" s="13" t="s">
        <v>36</v>
      </c>
      <c r="B49" s="20">
        <f>B45+B47+-B48</f>
        <v>-633.69999999998981</v>
      </c>
      <c r="C49" s="19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topLeftCell="A7" zoomScaleSheetLayoutView="100" workbookViewId="0">
      <selection activeCell="B7" sqref="B7"/>
    </sheetView>
  </sheetViews>
  <sheetFormatPr defaultRowHeight="15.75" x14ac:dyDescent="0.25"/>
  <cols>
    <col min="1" max="1" width="10.5703125" style="41" customWidth="1"/>
    <col min="2" max="2" width="65.42578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73" t="s">
        <v>68</v>
      </c>
      <c r="B1" s="73"/>
      <c r="C1" s="73"/>
      <c r="D1" s="40"/>
    </row>
    <row r="2" spans="1:5" x14ac:dyDescent="0.25">
      <c r="A2" s="74" t="s">
        <v>69</v>
      </c>
      <c r="B2" s="74"/>
      <c r="C2" s="74"/>
      <c r="D2" s="42"/>
    </row>
    <row r="3" spans="1:5" x14ac:dyDescent="0.25">
      <c r="A3" s="74" t="s">
        <v>86</v>
      </c>
      <c r="B3" s="74"/>
      <c r="C3" s="74"/>
      <c r="D3" s="42"/>
    </row>
    <row r="4" spans="1:5" x14ac:dyDescent="0.25">
      <c r="A4" s="73" t="s">
        <v>70</v>
      </c>
      <c r="B4" s="73"/>
      <c r="C4" s="73"/>
      <c r="D4" s="40"/>
    </row>
    <row r="5" spans="1:5" x14ac:dyDescent="0.25">
      <c r="A5" s="75"/>
      <c r="B5" s="75"/>
      <c r="C5" s="75"/>
      <c r="D5" s="1"/>
    </row>
    <row r="6" spans="1:5" x14ac:dyDescent="0.25">
      <c r="A6" s="42"/>
      <c r="B6" s="43" t="s">
        <v>71</v>
      </c>
      <c r="C6" s="44">
        <f>'1кв'!B44</f>
        <v>-2539.1799999999998</v>
      </c>
      <c r="D6" s="45"/>
    </row>
    <row r="7" spans="1:5" x14ac:dyDescent="0.25">
      <c r="A7" s="46" t="s">
        <v>72</v>
      </c>
      <c r="B7" s="43" t="s">
        <v>94</v>
      </c>
      <c r="C7" s="44"/>
      <c r="D7" s="45"/>
    </row>
    <row r="8" spans="1:5" x14ac:dyDescent="0.25">
      <c r="B8" s="47" t="s">
        <v>73</v>
      </c>
      <c r="C8" s="48">
        <f>'1кв'!B46+'2кв'!B46+'3кв'!B46+'4кв'!B47</f>
        <v>222463.19</v>
      </c>
      <c r="D8" s="49"/>
    </row>
    <row r="9" spans="1:5" x14ac:dyDescent="0.25">
      <c r="A9" s="17"/>
      <c r="B9" s="47" t="s">
        <v>74</v>
      </c>
      <c r="C9" s="50">
        <f>SUM(C8:C8)</f>
        <v>222463.19</v>
      </c>
      <c r="D9" s="45"/>
    </row>
    <row r="10" spans="1:5" x14ac:dyDescent="0.25">
      <c r="A10" s="1"/>
      <c r="B10" s="72"/>
      <c r="C10" s="72"/>
      <c r="D10" s="51"/>
    </row>
    <row r="11" spans="1:5" x14ac:dyDescent="0.25">
      <c r="A11" s="52" t="s">
        <v>75</v>
      </c>
      <c r="B11" s="15" t="s">
        <v>76</v>
      </c>
      <c r="C11" s="48">
        <f>'1кв'!E22+'2кв'!E22+'3кв'!E22+'4кв'!E22</f>
        <v>149881.68</v>
      </c>
      <c r="D11" s="51"/>
    </row>
    <row r="12" spans="1:5" x14ac:dyDescent="0.25">
      <c r="A12" s="52"/>
      <c r="B12" s="15" t="s">
        <v>41</v>
      </c>
      <c r="C12" s="48">
        <f>'1кв'!E23+'2кв'!E23+'3кв'!E23+'4кв'!E23</f>
        <v>42159.6</v>
      </c>
      <c r="D12" s="51"/>
    </row>
    <row r="13" spans="1:5" x14ac:dyDescent="0.25">
      <c r="A13" s="1"/>
      <c r="B13" s="15" t="s">
        <v>30</v>
      </c>
      <c r="C13" s="48">
        <f>'1кв'!E24+'2кв'!E24+'3кв'!E24+'4кв'!E24</f>
        <v>9158.35</v>
      </c>
      <c r="D13" s="51"/>
      <c r="E13" s="53"/>
    </row>
    <row r="14" spans="1:5" x14ac:dyDescent="0.25">
      <c r="A14" s="52"/>
      <c r="B14" s="15" t="s">
        <v>93</v>
      </c>
      <c r="C14" s="48">
        <f>'1кв'!E25+'3кв'!E25+'3кв'!E26+'4кв'!E25+'4кв'!E26+'4кв'!E27</f>
        <v>19358.080000000002</v>
      </c>
      <c r="D14" s="51"/>
    </row>
    <row r="15" spans="1:5" x14ac:dyDescent="0.25">
      <c r="A15" s="52"/>
      <c r="B15" s="15" t="s">
        <v>77</v>
      </c>
      <c r="C15" s="48">
        <f>SUM(C16:C17)</f>
        <v>0</v>
      </c>
      <c r="D15" s="51"/>
    </row>
    <row r="16" spans="1:5" x14ac:dyDescent="0.25">
      <c r="A16" s="52"/>
      <c r="B16" s="15" t="s">
        <v>78</v>
      </c>
      <c r="C16" s="48">
        <v>0</v>
      </c>
      <c r="D16" s="51"/>
    </row>
    <row r="17" spans="1:5" x14ac:dyDescent="0.25">
      <c r="A17" s="52"/>
      <c r="B17" s="15"/>
      <c r="C17" s="48"/>
      <c r="D17" s="51"/>
    </row>
    <row r="18" spans="1:5" x14ac:dyDescent="0.25">
      <c r="A18" s="1"/>
      <c r="B18" s="54" t="s">
        <v>79</v>
      </c>
      <c r="C18" s="50">
        <f>SUM(C11:C15)</f>
        <v>220557.71000000002</v>
      </c>
      <c r="D18" s="51"/>
      <c r="E18" s="53"/>
    </row>
    <row r="19" spans="1:5" x14ac:dyDescent="0.25">
      <c r="A19" s="1"/>
      <c r="B19" s="54" t="s">
        <v>85</v>
      </c>
      <c r="C19" s="50">
        <f>C6+C9-C18</f>
        <v>-633.70000000001164</v>
      </c>
      <c r="D19" s="51"/>
    </row>
    <row r="20" spans="1:5" x14ac:dyDescent="0.25">
      <c r="A20" s="1"/>
      <c r="B20" s="46"/>
      <c r="C20" s="46"/>
      <c r="D20" s="51"/>
    </row>
    <row r="21" spans="1:5" x14ac:dyDescent="0.25">
      <c r="A21" s="1"/>
      <c r="B21" s="55" t="s">
        <v>80</v>
      </c>
      <c r="C21" s="55"/>
      <c r="D21" s="51"/>
    </row>
    <row r="22" spans="1:5" x14ac:dyDescent="0.25">
      <c r="A22" s="1"/>
      <c r="B22" s="55" t="s">
        <v>81</v>
      </c>
      <c r="C22" s="79">
        <v>25474.15</v>
      </c>
      <c r="D22" s="51"/>
    </row>
    <row r="23" spans="1:5" x14ac:dyDescent="0.25">
      <c r="A23" s="1"/>
      <c r="B23" s="56" t="s">
        <v>95</v>
      </c>
      <c r="C23" s="80">
        <v>20950.64</v>
      </c>
      <c r="D23" s="51"/>
    </row>
    <row r="24" spans="1:5" x14ac:dyDescent="0.25">
      <c r="A24" s="1"/>
      <c r="B24" s="55" t="s">
        <v>82</v>
      </c>
      <c r="C24" s="79">
        <f>C23-C22</f>
        <v>-4523.510000000002</v>
      </c>
      <c r="D24" s="51"/>
    </row>
    <row r="25" spans="1:5" x14ac:dyDescent="0.25">
      <c r="A25" s="1"/>
      <c r="B25" s="46"/>
      <c r="C25" s="46"/>
      <c r="D25" s="51"/>
    </row>
    <row r="26" spans="1:5" x14ac:dyDescent="0.25">
      <c r="A26" s="1"/>
      <c r="B26" s="46"/>
      <c r="C26" s="46"/>
      <c r="D26" s="51"/>
    </row>
    <row r="27" spans="1:5" x14ac:dyDescent="0.25">
      <c r="A27" s="1" t="s">
        <v>83</v>
      </c>
      <c r="B27" s="46" t="s">
        <v>96</v>
      </c>
      <c r="C27" s="46"/>
      <c r="D27" s="51"/>
    </row>
    <row r="28" spans="1:5" x14ac:dyDescent="0.25">
      <c r="A28" s="1"/>
      <c r="B28" s="46" t="s">
        <v>97</v>
      </c>
      <c r="C28" s="46"/>
      <c r="D28" s="51"/>
    </row>
    <row r="29" spans="1:5" x14ac:dyDescent="0.25">
      <c r="A29" s="1"/>
      <c r="B29" s="46" t="s">
        <v>98</v>
      </c>
      <c r="C29" s="46"/>
      <c r="D29" s="51"/>
    </row>
    <row r="30" spans="1:5" x14ac:dyDescent="0.25">
      <c r="A30" s="1"/>
      <c r="B30" s="46"/>
      <c r="C30" s="46"/>
      <c r="D30" s="51"/>
    </row>
    <row r="31" spans="1:5" x14ac:dyDescent="0.25">
      <c r="A31" s="1"/>
      <c r="B31" s="46" t="s">
        <v>84</v>
      </c>
      <c r="C31" s="46"/>
      <c r="D31" s="51"/>
    </row>
    <row r="32" spans="1:5" x14ac:dyDescent="0.25">
      <c r="A32" s="1"/>
      <c r="B32" s="46"/>
      <c r="C32" s="46"/>
      <c r="D32" s="51"/>
    </row>
    <row r="33" spans="1:4" x14ac:dyDescent="0.25">
      <c r="A33" s="1"/>
      <c r="B33" s="46"/>
      <c r="C33" s="46"/>
      <c r="D33" s="51"/>
    </row>
    <row r="34" spans="1:4" x14ac:dyDescent="0.25">
      <c r="A34" s="1"/>
      <c r="B34" s="46" t="s">
        <v>84</v>
      </c>
      <c r="C34" s="46"/>
      <c r="D34" s="51"/>
    </row>
    <row r="35" spans="1:4" x14ac:dyDescent="0.25">
      <c r="A35" s="1"/>
      <c r="B35" s="46"/>
      <c r="C35" s="46"/>
      <c r="D35" s="51"/>
    </row>
    <row r="36" spans="1:4" x14ac:dyDescent="0.25">
      <c r="A36" s="1"/>
      <c r="B36" s="46"/>
      <c r="C36" s="46"/>
      <c r="D36" s="51"/>
    </row>
    <row r="37" spans="1:4" x14ac:dyDescent="0.25">
      <c r="A37" s="1"/>
      <c r="B37" s="46"/>
      <c r="C37" s="46"/>
      <c r="D37" s="51"/>
    </row>
    <row r="38" spans="1:4" x14ac:dyDescent="0.25">
      <c r="A38" s="1"/>
      <c r="B38" s="46"/>
      <c r="C38" s="46"/>
      <c r="D38" s="51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2026-02-28T07:06:55Z</dcterms:modified>
</cp:coreProperties>
</file>