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'1кв'!$A$1:$E$45</definedName>
    <definedName name="_xlnm.Print_Area" localSheetId="1">'2кв'!$A$1:$E$45</definedName>
    <definedName name="_xlnm.Print_Area" localSheetId="2">'3кв'!$A$1:$E$44</definedName>
    <definedName name="_xlnm.Print_Area" localSheetId="3">'4кв'!$A$1:$E$44</definedName>
    <definedName name="_xlnm.Print_Area" localSheetId="4">отчет!$A$1:$C$32</definedName>
  </definedNames>
  <calcPr calcId="152511"/>
</workbook>
</file>

<file path=xl/calcChain.xml><?xml version="1.0" encoding="utf-8"?>
<calcChain xmlns="http://schemas.openxmlformats.org/spreadsheetml/2006/main">
  <c r="C24" i="33" l="1"/>
  <c r="C14" i="33" l="1"/>
  <c r="E25" i="32"/>
  <c r="E24" i="32"/>
  <c r="C13" i="33" l="1"/>
  <c r="C12" i="33"/>
  <c r="C11" i="33"/>
  <c r="C8" i="33"/>
  <c r="C6" i="33"/>
  <c r="C18" i="33" l="1"/>
  <c r="C9" i="33"/>
  <c r="C19" i="33" l="1"/>
  <c r="B40" i="32"/>
  <c r="F19" i="32"/>
  <c r="E22" i="32" s="1"/>
  <c r="E21" i="32" l="1"/>
  <c r="B43" i="32" s="1"/>
  <c r="B44" i="32" s="1"/>
  <c r="F19" i="31"/>
  <c r="E22" i="31" s="1"/>
  <c r="B41" i="30"/>
  <c r="F19" i="30"/>
  <c r="E21" i="30" s="1"/>
  <c r="E21" i="31" l="1"/>
  <c r="E25" i="31" s="1"/>
  <c r="B43" i="31" s="1"/>
  <c r="B44" i="31"/>
  <c r="E25" i="30"/>
  <c r="B44" i="30" s="1"/>
  <c r="B45" i="30" s="1"/>
  <c r="B40" i="31" s="1"/>
  <c r="E22" i="30"/>
  <c r="F19" i="29"/>
  <c r="E22" i="29" s="1"/>
  <c r="E21" i="29" l="1"/>
  <c r="E25" i="29"/>
  <c r="B44" i="29" s="1"/>
  <c r="B45" i="29" l="1"/>
</calcChain>
</file>

<file path=xl/sharedStrings.xml><?xml version="1.0" encoding="utf-8"?>
<sst xmlns="http://schemas.openxmlformats.org/spreadsheetml/2006/main" count="243" uniqueCount="91">
  <si>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</si>
  <si>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</si>
  <si>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</si>
  <si>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</si>
  <si>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</si>
  <si>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</si>
  <si>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</si>
  <si>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</si>
  <si>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</si>
  <si>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</si>
  <si>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</si>
  <si>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</si>
  <si>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</si>
  <si>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</si>
  <si>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</si>
  <si>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</si>
  <si>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</si>
  <si>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</si>
  <si>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</si>
  <si>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</si>
  <si>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</si>
  <si>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</si>
  <si>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</si>
  <si>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</si>
  <si>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</si>
  <si>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</si>
  <si>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</si>
  <si>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</si>
  <si>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</si>
  <si>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</si>
  <si>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</si>
  <si>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Работы по содержанию и тек. ремонту</t>
  </si>
  <si>
    <t>Остаток на начало  квартала</t>
  </si>
  <si>
    <t>определена приложением № 9 к договору</t>
  </si>
  <si>
    <t>Услуги по содержанию многоквартирного дома</t>
  </si>
  <si>
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</t>
  </si>
  <si>
    <t xml:space="preserve">Общехозяйственные расходы </t>
  </si>
  <si>
    <t>г. Россошь, ул.Строителей, д.15б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</si>
  <si>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</t>
    </r>
    <r>
      <rPr>
        <sz val="11"/>
        <color theme="1"/>
        <rFont val="Times New Roman"/>
        <family val="1"/>
        <charset val="204"/>
      </rPr>
      <t xml:space="preserve">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Строителей 15б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</si>
  <si>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 Заика Н.А.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</si>
  <si>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 29,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1    от 06.11.22</t>
    </r>
  </si>
  <si>
    <t>1 квартал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</si>
  <si>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</si>
  <si>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</si>
  <si>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Заика Нины Анатольевны</t>
    </r>
  </si>
  <si>
    <t xml:space="preserve">S квартир = 1577,4м2 </t>
  </si>
  <si>
    <t>Предъявлено населению 82351,98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</si>
  <si>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</si>
  <si>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</si>
  <si>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восемьдесят одна  тысяча пятьсот тридцать пять рублей 81 копейка.</t>
  </si>
  <si>
    <t>за 2 квартал 2025 года</t>
  </si>
  <si>
    <t>30.06.2025 г.</t>
  </si>
  <si>
    <t>2 квартал</t>
  </si>
  <si>
    <t xml:space="preserve">           2. Всего за период с "01" 04 2025 г. по "30" 06 2025 г. выполнено работ (оказано услуг) на общую сумму восемьдесят одна  тысяча пятьсот тридцать пять рублей 81 копейка.</t>
  </si>
  <si>
    <t>за 3 квартал 2025 года</t>
  </si>
  <si>
    <t>30.09.2025 г.</t>
  </si>
  <si>
    <t>г. Россошь, ул. Строителей, д.15б</t>
  </si>
  <si>
    <t>3 квартал</t>
  </si>
  <si>
    <t>Предъявлено населению 90950,46</t>
  </si>
  <si>
    <t xml:space="preserve">           2. Всего за период с "01" 07 2025 г. по "30" 09 2025 г. выполнено работ (оказано услуг) на общую сумму восемьдесят пять тысяч четыреста двадцать четыре рубля 24 копейки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</si>
  <si>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</si>
  <si>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</si>
  <si>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</si>
  <si>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</si>
  <si>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Строителей, д. 15б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</si>
  <si>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</si>
  <si>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</si>
  <si>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</si>
  <si>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</si>
  <si>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</si>
  <si>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</si>
  <si>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</si>
  <si>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</si>
  <si>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</si>
  <si>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</si>
  <si>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</si>
  <si>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</si>
  <si>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</si>
  <si>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</si>
  <si>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</si>
  <si>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31.12.2025г.</t>
  </si>
  <si>
    <t>Ремонт плиточного покрытия в подъезде</t>
  </si>
  <si>
    <t>декабрь</t>
  </si>
  <si>
    <t>ч/час</t>
  </si>
  <si>
    <t xml:space="preserve">           2. Всего за период с  "01" 10  2025 г. по "31" 12  2025 г.выполнено работ (оказано услуг) на общую сумму девяносто семь тысяч шестьсот девяносто восемь рублей 32 копейки</t>
  </si>
  <si>
    <t>Непредвиденные работы 33 ч/ч</t>
  </si>
  <si>
    <t>Начислено всего 346604,88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</si>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</sst>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165" fontId="17" fillId="0" borderId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0" fontId="4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1" fillId="0" borderId="0" xfId="0" applyFont="1"/>
    <xf numFmtId="43" fontId="4" fillId="0" borderId="0" xfId="0" applyNumberFormat="1" applyFont="1"/>
    <xf numFmtId="164" fontId="7" fillId="0" borderId="0" xfId="0" applyNumberFormat="1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 applyBorder="1"/>
    <xf numFmtId="0" fontId="7" fillId="0" borderId="0" xfId="0" applyFont="1" applyBorder="1"/>
    <xf numFmtId="43" fontId="7" fillId="0" borderId="1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8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9" fillId="0" borderId="0" xfId="0" applyFont="1" applyAlignment="1"/>
    <xf numFmtId="0" fontId="20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9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43" fontId="20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1" xfId="0" applyFont="1" applyFill="1" applyBorder="1" applyAlignment="1">
      <alignment wrapText="1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view="pageBreakPreview" topLeftCell="A19" zoomScaleSheetLayoutView="100" workbookViewId="0">
      <selection activeCell="H34" sqref="H34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.85546875" style="2" customWidth="1"/>
    <col min="4" max="4" width="16.140625" style="16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40.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81" t="s">
        <v>47</v>
      </c>
      <c r="B3" s="81"/>
      <c r="C3" s="81"/>
      <c r="D3" s="81"/>
      <c r="E3" s="81"/>
    </row>
    <row r="4" spans="1:5" s="1" customFormat="1" ht="15.75" x14ac:dyDescent="0.25">
      <c r="A4" s="19" t="s">
        <v>13</v>
      </c>
      <c r="B4" s="20"/>
      <c r="C4" s="20"/>
      <c r="D4" s="20"/>
      <c r="E4" s="21" t="s">
        <v>48</v>
      </c>
    </row>
    <row r="5" spans="1:5" ht="15" customHeight="1" x14ac:dyDescent="0.25">
      <c r="A5" s="70" t="s">
        <v>0</v>
      </c>
      <c r="B5" s="70"/>
      <c r="C5" s="70"/>
      <c r="D5" s="70"/>
      <c r="E5" s="70"/>
    </row>
    <row r="6" spans="1:5" ht="15" customHeight="1" x14ac:dyDescent="0.25">
      <c r="A6" s="82" t="s">
        <v>37</v>
      </c>
      <c r="B6" s="82"/>
      <c r="C6" s="82"/>
      <c r="D6" s="82"/>
      <c r="E6" s="82"/>
    </row>
    <row r="7" spans="1:5" ht="15" customHeight="1" x14ac:dyDescent="0.25">
      <c r="A7" s="74" t="s">
        <v>1</v>
      </c>
      <c r="B7" s="74"/>
      <c r="C7" s="74"/>
      <c r="D7" s="74"/>
      <c r="E7" s="74"/>
    </row>
    <row r="8" spans="1:5" ht="15" customHeight="1" x14ac:dyDescent="0.25">
      <c r="A8" s="83" t="s">
        <v>44</v>
      </c>
      <c r="B8" s="83"/>
      <c r="C8" s="83"/>
      <c r="D8" s="83"/>
      <c r="E8" s="83"/>
    </row>
    <row r="9" spans="1:5" ht="32.25" customHeight="1" x14ac:dyDescent="0.25">
      <c r="A9" s="84" t="s">
        <v>14</v>
      </c>
      <c r="B9" s="85"/>
      <c r="C9" s="85"/>
      <c r="D9" s="85"/>
      <c r="E9" s="85"/>
    </row>
    <row r="10" spans="1:5" ht="26.45" customHeight="1" x14ac:dyDescent="0.25">
      <c r="A10" s="70" t="s">
        <v>40</v>
      </c>
      <c r="B10" s="70"/>
      <c r="C10" s="70"/>
      <c r="D10" s="70"/>
      <c r="E10" s="70"/>
    </row>
    <row r="11" spans="1:5" ht="18.75" customHeight="1" x14ac:dyDescent="0.25">
      <c r="A11" s="74" t="s">
        <v>15</v>
      </c>
      <c r="B11" s="75"/>
      <c r="C11" s="75"/>
      <c r="D11" s="75"/>
      <c r="E11" s="75"/>
    </row>
    <row r="12" spans="1:5" ht="15" customHeight="1" x14ac:dyDescent="0.25">
      <c r="A12" s="70" t="s">
        <v>22</v>
      </c>
      <c r="B12" s="70"/>
      <c r="C12" s="70"/>
      <c r="D12" s="70"/>
      <c r="E12" s="70"/>
    </row>
    <row r="13" spans="1:5" ht="17.25" customHeight="1" x14ac:dyDescent="0.25">
      <c r="A13" s="74" t="s">
        <v>2</v>
      </c>
      <c r="B13" s="75"/>
      <c r="C13" s="75"/>
      <c r="D13" s="75"/>
      <c r="E13" s="75"/>
    </row>
    <row r="14" spans="1:5" ht="15" customHeight="1" x14ac:dyDescent="0.25">
      <c r="A14" s="70" t="s">
        <v>42</v>
      </c>
      <c r="B14" s="70"/>
      <c r="C14" s="70"/>
      <c r="D14" s="70"/>
      <c r="E14" s="70"/>
    </row>
    <row r="15" spans="1:5" ht="15.75" customHeight="1" x14ac:dyDescent="0.25">
      <c r="A15" s="74" t="s">
        <v>16</v>
      </c>
      <c r="B15" s="75"/>
      <c r="C15" s="75"/>
      <c r="D15" s="75"/>
      <c r="E15" s="75"/>
    </row>
    <row r="16" spans="1:5" ht="29.25" customHeight="1" x14ac:dyDescent="0.25">
      <c r="A16" s="70" t="s">
        <v>17</v>
      </c>
      <c r="B16" s="70"/>
      <c r="C16" s="70"/>
      <c r="D16" s="70"/>
      <c r="E16" s="70"/>
    </row>
    <row r="17" spans="1:33" ht="55.9" customHeight="1" x14ac:dyDescent="0.25">
      <c r="A17" s="70" t="s">
        <v>35</v>
      </c>
      <c r="B17" s="70"/>
      <c r="C17" s="70"/>
      <c r="D17" s="70"/>
      <c r="E17" s="70"/>
    </row>
    <row r="18" spans="1:33" ht="29.45" customHeight="1" x14ac:dyDescent="0.25">
      <c r="A18" s="76" t="s">
        <v>38</v>
      </c>
      <c r="B18" s="76"/>
      <c r="C18" s="76"/>
      <c r="D18" s="76"/>
      <c r="E18" s="76"/>
    </row>
    <row r="19" spans="1:33" x14ac:dyDescent="0.25">
      <c r="A19" s="76"/>
      <c r="B19" s="76"/>
      <c r="C19" s="76"/>
      <c r="D19" s="76"/>
      <c r="E19" s="76"/>
      <c r="F19" s="2">
        <f>1577.4</f>
        <v>1577.4</v>
      </c>
      <c r="G19" s="2">
        <v>3</v>
      </c>
    </row>
    <row r="20" spans="1:33" ht="135" customHeight="1" x14ac:dyDescent="0.25">
      <c r="A20" s="3" t="s">
        <v>7</v>
      </c>
      <c r="B20" s="3" t="s">
        <v>10</v>
      </c>
      <c r="C20" s="3" t="s">
        <v>3</v>
      </c>
      <c r="D20" s="14" t="s">
        <v>9</v>
      </c>
      <c r="E20" s="3" t="s">
        <v>8</v>
      </c>
    </row>
    <row r="21" spans="1:33" ht="38.25" x14ac:dyDescent="0.25">
      <c r="A21" s="28" t="s">
        <v>34</v>
      </c>
      <c r="B21" s="29" t="s">
        <v>33</v>
      </c>
      <c r="C21" s="30" t="s">
        <v>4</v>
      </c>
      <c r="D21" s="30">
        <v>13.36</v>
      </c>
      <c r="E21" s="7">
        <f>D21*F19*G19</f>
        <v>63222.19200000001</v>
      </c>
    </row>
    <row r="22" spans="1:33" s="34" customFormat="1" x14ac:dyDescent="0.25">
      <c r="A22" s="6" t="s">
        <v>36</v>
      </c>
      <c r="B22" s="8" t="s">
        <v>23</v>
      </c>
      <c r="C22" s="3" t="s">
        <v>4</v>
      </c>
      <c r="D22" s="3">
        <v>3.87</v>
      </c>
      <c r="E22" s="7">
        <f>D22*F19*G19</f>
        <v>18313.614000000001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</row>
    <row r="23" spans="1:33" s="34" customFormat="1" x14ac:dyDescent="0.25">
      <c r="A23" s="6" t="s">
        <v>25</v>
      </c>
      <c r="B23" s="8" t="s">
        <v>41</v>
      </c>
      <c r="C23" s="3" t="s">
        <v>26</v>
      </c>
      <c r="D23" s="3"/>
      <c r="E23" s="7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</row>
    <row r="24" spans="1:33" s="41" customFormat="1" x14ac:dyDescent="0.25">
      <c r="A24" s="38"/>
      <c r="B24" s="39"/>
      <c r="C24" s="40"/>
      <c r="D24" s="40"/>
      <c r="E24" s="7"/>
    </row>
    <row r="25" spans="1:33" s="9" customFormat="1" ht="14.25" x14ac:dyDescent="0.2">
      <c r="A25" s="27" t="s">
        <v>24</v>
      </c>
      <c r="B25" s="31"/>
      <c r="C25" s="32"/>
      <c r="D25" s="33"/>
      <c r="E25" s="37">
        <f>SUM(E21:E24)</f>
        <v>81535.806000000011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</row>
    <row r="26" spans="1:33" s="9" customFormat="1" ht="14.25" x14ac:dyDescent="0.2">
      <c r="A26" s="22"/>
      <c r="B26" s="23"/>
      <c r="C26" s="24"/>
      <c r="D26" s="25"/>
      <c r="E26" s="2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</row>
    <row r="27" spans="1:33" ht="34.5" customHeight="1" x14ac:dyDescent="0.25">
      <c r="A27" s="77" t="s">
        <v>49</v>
      </c>
      <c r="B27" s="77"/>
      <c r="C27" s="77"/>
      <c r="D27" s="77"/>
      <c r="E27" s="77"/>
      <c r="F27" s="17"/>
    </row>
    <row r="28" spans="1:33" ht="29.25" customHeight="1" x14ac:dyDescent="0.25">
      <c r="A28" s="70" t="s">
        <v>21</v>
      </c>
      <c r="B28" s="70"/>
      <c r="C28" s="70"/>
      <c r="D28" s="70"/>
      <c r="E28" s="70"/>
    </row>
    <row r="29" spans="1:33" x14ac:dyDescent="0.25">
      <c r="A29" s="70" t="s">
        <v>20</v>
      </c>
      <c r="B29" s="70"/>
      <c r="C29" s="70"/>
      <c r="D29" s="70"/>
      <c r="E29" s="70"/>
    </row>
    <row r="30" spans="1:33" ht="32.25" customHeight="1" x14ac:dyDescent="0.25">
      <c r="A30" s="70" t="s">
        <v>27</v>
      </c>
      <c r="B30" s="70"/>
      <c r="C30" s="70"/>
      <c r="D30" s="70"/>
      <c r="E30" s="70"/>
    </row>
    <row r="31" spans="1:33" x14ac:dyDescent="0.25">
      <c r="A31" s="70" t="s">
        <v>18</v>
      </c>
      <c r="B31" s="70"/>
      <c r="C31" s="70"/>
      <c r="D31" s="70"/>
      <c r="E31" s="70"/>
    </row>
    <row r="32" spans="1:33" x14ac:dyDescent="0.25">
      <c r="A32" s="73" t="s">
        <v>5</v>
      </c>
      <c r="B32" s="73"/>
      <c r="C32" s="73"/>
      <c r="D32" s="73"/>
      <c r="E32" s="73"/>
    </row>
    <row r="33" spans="1:8" x14ac:dyDescent="0.25">
      <c r="A33" s="70" t="s">
        <v>18</v>
      </c>
      <c r="B33" s="70"/>
      <c r="C33" s="70"/>
      <c r="D33" s="70"/>
      <c r="E33" s="70"/>
    </row>
    <row r="34" spans="1:8" x14ac:dyDescent="0.25">
      <c r="A34" s="71" t="s">
        <v>43</v>
      </c>
      <c r="B34" s="71"/>
      <c r="C34" s="71"/>
      <c r="D34" s="71"/>
      <c r="E34" s="4"/>
    </row>
    <row r="35" spans="1:8" x14ac:dyDescent="0.25">
      <c r="B35" s="72" t="s">
        <v>19</v>
      </c>
      <c r="C35" s="72"/>
      <c r="D35" s="72"/>
      <c r="E35" s="5" t="s">
        <v>6</v>
      </c>
    </row>
    <row r="36" spans="1:8" x14ac:dyDescent="0.25">
      <c r="A36" s="43"/>
      <c r="B36" s="43"/>
      <c r="C36" s="43"/>
      <c r="D36" s="15"/>
      <c r="E36" s="43"/>
    </row>
    <row r="37" spans="1:8" ht="15" customHeight="1" x14ac:dyDescent="0.25">
      <c r="A37" s="71" t="s">
        <v>39</v>
      </c>
      <c r="B37" s="71"/>
      <c r="C37" s="71"/>
      <c r="D37" s="71"/>
      <c r="E37" s="71"/>
    </row>
    <row r="38" spans="1:8" x14ac:dyDescent="0.25">
      <c r="B38" s="72" t="s">
        <v>19</v>
      </c>
      <c r="C38" s="72"/>
      <c r="D38" s="72"/>
      <c r="E38" s="5" t="s">
        <v>6</v>
      </c>
    </row>
    <row r="39" spans="1:8" x14ac:dyDescent="0.25">
      <c r="A39" s="42" t="s">
        <v>45</v>
      </c>
    </row>
    <row r="40" spans="1:8" x14ac:dyDescent="0.25">
      <c r="A40" s="9" t="s">
        <v>28</v>
      </c>
    </row>
    <row r="41" spans="1:8" x14ac:dyDescent="0.25">
      <c r="A41" s="2" t="s">
        <v>32</v>
      </c>
      <c r="B41" s="10">
        <v>15775.42</v>
      </c>
    </row>
    <row r="42" spans="1:8" x14ac:dyDescent="0.25">
      <c r="A42" s="2" t="s">
        <v>46</v>
      </c>
      <c r="B42" s="11"/>
      <c r="H42" s="13"/>
    </row>
    <row r="43" spans="1:8" x14ac:dyDescent="0.25">
      <c r="A43" s="2" t="s">
        <v>29</v>
      </c>
      <c r="B43" s="11">
        <v>82891.100000000006</v>
      </c>
      <c r="D43" s="2"/>
    </row>
    <row r="44" spans="1:8" ht="30" x14ac:dyDescent="0.25">
      <c r="A44" s="44" t="s">
        <v>31</v>
      </c>
      <c r="B44" s="11">
        <f>E25</f>
        <v>81535.806000000011</v>
      </c>
      <c r="D44" s="2"/>
    </row>
    <row r="45" spans="1:8" x14ac:dyDescent="0.25">
      <c r="A45" s="12" t="s">
        <v>30</v>
      </c>
      <c r="B45" s="18">
        <f>B41+B43-B44</f>
        <v>17130.713999999993</v>
      </c>
    </row>
    <row r="47" spans="1:8" x14ac:dyDescent="0.25">
      <c r="B47" s="2">
        <v>15775.42</v>
      </c>
    </row>
  </sheetData>
  <mergeCells count="29">
    <mergeCell ref="A13:E13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12:E12"/>
    <mergeCell ref="A32:E32"/>
    <mergeCell ref="A14:E14"/>
    <mergeCell ref="A15:E15"/>
    <mergeCell ref="A16:E16"/>
    <mergeCell ref="A17:E17"/>
    <mergeCell ref="A18:E18"/>
    <mergeCell ref="A19:E19"/>
    <mergeCell ref="A27:E27"/>
    <mergeCell ref="A28:E28"/>
    <mergeCell ref="A29:E29"/>
    <mergeCell ref="A30:E30"/>
    <mergeCell ref="A31:E31"/>
    <mergeCell ref="A33:E33"/>
    <mergeCell ref="A34:D34"/>
    <mergeCell ref="B35:D35"/>
    <mergeCell ref="A37:E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view="pageBreakPreview" topLeftCell="A19" zoomScaleSheetLayoutView="100" workbookViewId="0">
      <selection activeCell="B44" sqref="B44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.85546875" style="2" customWidth="1"/>
    <col min="4" max="4" width="16.140625" style="16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40.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81" t="s">
        <v>50</v>
      </c>
      <c r="B3" s="81"/>
      <c r="C3" s="81"/>
      <c r="D3" s="81"/>
      <c r="E3" s="81"/>
    </row>
    <row r="4" spans="1:5" s="1" customFormat="1" ht="15.75" x14ac:dyDescent="0.25">
      <c r="A4" s="19" t="s">
        <v>13</v>
      </c>
      <c r="B4" s="20"/>
      <c r="C4" s="20"/>
      <c r="D4" s="20"/>
      <c r="E4" s="21" t="s">
        <v>51</v>
      </c>
    </row>
    <row r="5" spans="1:5" ht="15" customHeight="1" x14ac:dyDescent="0.25">
      <c r="A5" s="70" t="s">
        <v>0</v>
      </c>
      <c r="B5" s="70"/>
      <c r="C5" s="70"/>
      <c r="D5" s="70"/>
      <c r="E5" s="70"/>
    </row>
    <row r="6" spans="1:5" ht="15" customHeight="1" x14ac:dyDescent="0.25">
      <c r="A6" s="82" t="s">
        <v>37</v>
      </c>
      <c r="B6" s="82"/>
      <c r="C6" s="82"/>
      <c r="D6" s="82"/>
      <c r="E6" s="82"/>
    </row>
    <row r="7" spans="1:5" ht="15" customHeight="1" x14ac:dyDescent="0.25">
      <c r="A7" s="74" t="s">
        <v>1</v>
      </c>
      <c r="B7" s="74"/>
      <c r="C7" s="74"/>
      <c r="D7" s="74"/>
      <c r="E7" s="74"/>
    </row>
    <row r="8" spans="1:5" ht="15" customHeight="1" x14ac:dyDescent="0.25">
      <c r="A8" s="83" t="s">
        <v>44</v>
      </c>
      <c r="B8" s="83"/>
      <c r="C8" s="83"/>
      <c r="D8" s="83"/>
      <c r="E8" s="83"/>
    </row>
    <row r="9" spans="1:5" ht="32.25" customHeight="1" x14ac:dyDescent="0.25">
      <c r="A9" s="84" t="s">
        <v>14</v>
      </c>
      <c r="B9" s="85"/>
      <c r="C9" s="85"/>
      <c r="D9" s="85"/>
      <c r="E9" s="85"/>
    </row>
    <row r="10" spans="1:5" ht="26.45" customHeight="1" x14ac:dyDescent="0.25">
      <c r="A10" s="70" t="s">
        <v>40</v>
      </c>
      <c r="B10" s="70"/>
      <c r="C10" s="70"/>
      <c r="D10" s="70"/>
      <c r="E10" s="70"/>
    </row>
    <row r="11" spans="1:5" ht="18.75" customHeight="1" x14ac:dyDescent="0.25">
      <c r="A11" s="74" t="s">
        <v>15</v>
      </c>
      <c r="B11" s="75"/>
      <c r="C11" s="75"/>
      <c r="D11" s="75"/>
      <c r="E11" s="75"/>
    </row>
    <row r="12" spans="1:5" ht="15" customHeight="1" x14ac:dyDescent="0.25">
      <c r="A12" s="70" t="s">
        <v>22</v>
      </c>
      <c r="B12" s="70"/>
      <c r="C12" s="70"/>
      <c r="D12" s="70"/>
      <c r="E12" s="70"/>
    </row>
    <row r="13" spans="1:5" ht="17.25" customHeight="1" x14ac:dyDescent="0.25">
      <c r="A13" s="74" t="s">
        <v>2</v>
      </c>
      <c r="B13" s="75"/>
      <c r="C13" s="75"/>
      <c r="D13" s="75"/>
      <c r="E13" s="75"/>
    </row>
    <row r="14" spans="1:5" ht="15" customHeight="1" x14ac:dyDescent="0.25">
      <c r="A14" s="70" t="s">
        <v>42</v>
      </c>
      <c r="B14" s="70"/>
      <c r="C14" s="70"/>
      <c r="D14" s="70"/>
      <c r="E14" s="70"/>
    </row>
    <row r="15" spans="1:5" ht="15.75" customHeight="1" x14ac:dyDescent="0.25">
      <c r="A15" s="74" t="s">
        <v>16</v>
      </c>
      <c r="B15" s="75"/>
      <c r="C15" s="75"/>
      <c r="D15" s="75"/>
      <c r="E15" s="75"/>
    </row>
    <row r="16" spans="1:5" ht="29.25" customHeight="1" x14ac:dyDescent="0.25">
      <c r="A16" s="70" t="s">
        <v>17</v>
      </c>
      <c r="B16" s="70"/>
      <c r="C16" s="70"/>
      <c r="D16" s="70"/>
      <c r="E16" s="70"/>
    </row>
    <row r="17" spans="1:33" ht="55.9" customHeight="1" x14ac:dyDescent="0.25">
      <c r="A17" s="70" t="s">
        <v>35</v>
      </c>
      <c r="B17" s="70"/>
      <c r="C17" s="70"/>
      <c r="D17" s="70"/>
      <c r="E17" s="70"/>
    </row>
    <row r="18" spans="1:33" ht="29.45" customHeight="1" x14ac:dyDescent="0.25">
      <c r="A18" s="76" t="s">
        <v>38</v>
      </c>
      <c r="B18" s="76"/>
      <c r="C18" s="76"/>
      <c r="D18" s="76"/>
      <c r="E18" s="76"/>
    </row>
    <row r="19" spans="1:33" x14ac:dyDescent="0.25">
      <c r="A19" s="76"/>
      <c r="B19" s="76"/>
      <c r="C19" s="76"/>
      <c r="D19" s="76"/>
      <c r="E19" s="76"/>
      <c r="F19" s="2">
        <f>1577.4</f>
        <v>1577.4</v>
      </c>
      <c r="G19" s="2">
        <v>3</v>
      </c>
    </row>
    <row r="20" spans="1:33" ht="135" customHeight="1" x14ac:dyDescent="0.25">
      <c r="A20" s="3" t="s">
        <v>7</v>
      </c>
      <c r="B20" s="3" t="s">
        <v>10</v>
      </c>
      <c r="C20" s="3" t="s">
        <v>3</v>
      </c>
      <c r="D20" s="14" t="s">
        <v>9</v>
      </c>
      <c r="E20" s="3" t="s">
        <v>8</v>
      </c>
    </row>
    <row r="21" spans="1:33" ht="38.25" x14ac:dyDescent="0.25">
      <c r="A21" s="28" t="s">
        <v>34</v>
      </c>
      <c r="B21" s="29" t="s">
        <v>33</v>
      </c>
      <c r="C21" s="30" t="s">
        <v>4</v>
      </c>
      <c r="D21" s="30">
        <v>13.36</v>
      </c>
      <c r="E21" s="7">
        <f>D21*F19*G19</f>
        <v>63222.19200000001</v>
      </c>
    </row>
    <row r="22" spans="1:33" s="34" customFormat="1" x14ac:dyDescent="0.25">
      <c r="A22" s="6" t="s">
        <v>36</v>
      </c>
      <c r="B22" s="8" t="s">
        <v>23</v>
      </c>
      <c r="C22" s="3" t="s">
        <v>4</v>
      </c>
      <c r="D22" s="3">
        <v>3.87</v>
      </c>
      <c r="E22" s="7">
        <f>D22*F19*G19</f>
        <v>18313.614000000001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</row>
    <row r="23" spans="1:33" s="34" customFormat="1" x14ac:dyDescent="0.25">
      <c r="A23" s="6" t="s">
        <v>25</v>
      </c>
      <c r="B23" s="8" t="s">
        <v>52</v>
      </c>
      <c r="C23" s="3" t="s">
        <v>26</v>
      </c>
      <c r="D23" s="3"/>
      <c r="E23" s="7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</row>
    <row r="24" spans="1:33" s="41" customFormat="1" x14ac:dyDescent="0.25">
      <c r="A24" s="38"/>
      <c r="B24" s="39"/>
      <c r="C24" s="40"/>
      <c r="D24" s="40"/>
      <c r="E24" s="7"/>
    </row>
    <row r="25" spans="1:33" s="9" customFormat="1" ht="14.25" x14ac:dyDescent="0.2">
      <c r="A25" s="27" t="s">
        <v>24</v>
      </c>
      <c r="B25" s="31"/>
      <c r="C25" s="32"/>
      <c r="D25" s="33"/>
      <c r="E25" s="37">
        <f>SUM(E21:E24)</f>
        <v>81535.806000000011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</row>
    <row r="26" spans="1:33" s="9" customFormat="1" ht="14.25" x14ac:dyDescent="0.2">
      <c r="A26" s="22"/>
      <c r="B26" s="23"/>
      <c r="C26" s="24"/>
      <c r="D26" s="25"/>
      <c r="E26" s="2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</row>
    <row r="27" spans="1:33" ht="34.5" customHeight="1" x14ac:dyDescent="0.25">
      <c r="A27" s="77" t="s">
        <v>53</v>
      </c>
      <c r="B27" s="77"/>
      <c r="C27" s="77"/>
      <c r="D27" s="77"/>
      <c r="E27" s="77"/>
      <c r="F27" s="17"/>
    </row>
    <row r="28" spans="1:33" ht="29.25" customHeight="1" x14ac:dyDescent="0.25">
      <c r="A28" s="70" t="s">
        <v>21</v>
      </c>
      <c r="B28" s="70"/>
      <c r="C28" s="70"/>
      <c r="D28" s="70"/>
      <c r="E28" s="70"/>
    </row>
    <row r="29" spans="1:33" x14ac:dyDescent="0.25">
      <c r="A29" s="70" t="s">
        <v>20</v>
      </c>
      <c r="B29" s="70"/>
      <c r="C29" s="70"/>
      <c r="D29" s="70"/>
      <c r="E29" s="70"/>
    </row>
    <row r="30" spans="1:33" ht="32.25" customHeight="1" x14ac:dyDescent="0.25">
      <c r="A30" s="70" t="s">
        <v>27</v>
      </c>
      <c r="B30" s="70"/>
      <c r="C30" s="70"/>
      <c r="D30" s="70"/>
      <c r="E30" s="70"/>
    </row>
    <row r="31" spans="1:33" x14ac:dyDescent="0.25">
      <c r="A31" s="70" t="s">
        <v>18</v>
      </c>
      <c r="B31" s="70"/>
      <c r="C31" s="70"/>
      <c r="D31" s="70"/>
      <c r="E31" s="70"/>
    </row>
    <row r="32" spans="1:33" x14ac:dyDescent="0.25">
      <c r="A32" s="73" t="s">
        <v>5</v>
      </c>
      <c r="B32" s="73"/>
      <c r="C32" s="73"/>
      <c r="D32" s="73"/>
      <c r="E32" s="73"/>
    </row>
    <row r="33" spans="1:8" x14ac:dyDescent="0.25">
      <c r="A33" s="70" t="s">
        <v>18</v>
      </c>
      <c r="B33" s="70"/>
      <c r="C33" s="70"/>
      <c r="D33" s="70"/>
      <c r="E33" s="70"/>
    </row>
    <row r="34" spans="1:8" x14ac:dyDescent="0.25">
      <c r="A34" s="71" t="s">
        <v>43</v>
      </c>
      <c r="B34" s="71"/>
      <c r="C34" s="71"/>
      <c r="D34" s="71"/>
      <c r="E34" s="4"/>
    </row>
    <row r="35" spans="1:8" x14ac:dyDescent="0.25">
      <c r="B35" s="72" t="s">
        <v>19</v>
      </c>
      <c r="C35" s="72"/>
      <c r="D35" s="72"/>
      <c r="E35" s="5" t="s">
        <v>6</v>
      </c>
    </row>
    <row r="36" spans="1:8" x14ac:dyDescent="0.25">
      <c r="A36" s="45"/>
      <c r="B36" s="45"/>
      <c r="C36" s="45"/>
      <c r="D36" s="15"/>
      <c r="E36" s="45"/>
    </row>
    <row r="37" spans="1:8" ht="15" customHeight="1" x14ac:dyDescent="0.25">
      <c r="A37" s="71" t="s">
        <v>39</v>
      </c>
      <c r="B37" s="71"/>
      <c r="C37" s="71"/>
      <c r="D37" s="71"/>
      <c r="E37" s="71"/>
    </row>
    <row r="38" spans="1:8" x14ac:dyDescent="0.25">
      <c r="B38" s="72" t="s">
        <v>19</v>
      </c>
      <c r="C38" s="72"/>
      <c r="D38" s="72"/>
      <c r="E38" s="5" t="s">
        <v>6</v>
      </c>
    </row>
    <row r="39" spans="1:8" x14ac:dyDescent="0.25">
      <c r="A39" s="42" t="s">
        <v>45</v>
      </c>
    </row>
    <row r="40" spans="1:8" x14ac:dyDescent="0.25">
      <c r="A40" s="9" t="s">
        <v>28</v>
      </c>
    </row>
    <row r="41" spans="1:8" x14ac:dyDescent="0.25">
      <c r="A41" s="2" t="s">
        <v>32</v>
      </c>
      <c r="B41" s="10">
        <f>'1кв'!B45</f>
        <v>17130.713999999993</v>
      </c>
    </row>
    <row r="42" spans="1:8" x14ac:dyDescent="0.25">
      <c r="A42" s="2" t="s">
        <v>46</v>
      </c>
      <c r="B42" s="11"/>
      <c r="H42" s="13"/>
    </row>
    <row r="43" spans="1:8" x14ac:dyDescent="0.25">
      <c r="A43" s="2" t="s">
        <v>29</v>
      </c>
      <c r="B43" s="11">
        <v>79207.09</v>
      </c>
      <c r="D43" s="2"/>
    </row>
    <row r="44" spans="1:8" ht="30" x14ac:dyDescent="0.25">
      <c r="A44" s="46" t="s">
        <v>31</v>
      </c>
      <c r="B44" s="11">
        <f>E25</f>
        <v>81535.806000000011</v>
      </c>
      <c r="D44" s="2"/>
    </row>
    <row r="45" spans="1:8" x14ac:dyDescent="0.25">
      <c r="A45" s="12" t="s">
        <v>30</v>
      </c>
      <c r="B45" s="18">
        <f>B41+B43-B44</f>
        <v>14801.997999999978</v>
      </c>
    </row>
  </sheetData>
  <mergeCells count="29">
    <mergeCell ref="A33:E33"/>
    <mergeCell ref="A34:D34"/>
    <mergeCell ref="B35:D35"/>
    <mergeCell ref="A37:E37"/>
    <mergeCell ref="B38:D38"/>
    <mergeCell ref="A32:E32"/>
    <mergeCell ref="A14:E14"/>
    <mergeCell ref="A15:E15"/>
    <mergeCell ref="A16:E16"/>
    <mergeCell ref="A17:E17"/>
    <mergeCell ref="A18:E18"/>
    <mergeCell ref="A19:E19"/>
    <mergeCell ref="A27:E27"/>
    <mergeCell ref="A28:E28"/>
    <mergeCell ref="A29:E29"/>
    <mergeCell ref="A30:E30"/>
    <mergeCell ref="A31:E31"/>
    <mergeCell ref="A13:E13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12:E1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view="pageBreakPreview" topLeftCell="A19" zoomScaleSheetLayoutView="100" workbookViewId="0">
      <selection activeCell="A31" sqref="A31:E31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.85546875" style="2" customWidth="1"/>
    <col min="4" max="4" width="16.140625" style="16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40.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81" t="s">
        <v>54</v>
      </c>
      <c r="B3" s="81"/>
      <c r="C3" s="81"/>
      <c r="D3" s="81"/>
      <c r="E3" s="81"/>
    </row>
    <row r="4" spans="1:5" s="1" customFormat="1" ht="15.75" x14ac:dyDescent="0.25">
      <c r="A4" s="19" t="s">
        <v>13</v>
      </c>
      <c r="B4" s="20"/>
      <c r="C4" s="20"/>
      <c r="D4" s="20"/>
      <c r="E4" s="21" t="s">
        <v>55</v>
      </c>
    </row>
    <row r="5" spans="1:5" ht="15" customHeight="1" x14ac:dyDescent="0.25">
      <c r="A5" s="70" t="s">
        <v>0</v>
      </c>
      <c r="B5" s="70"/>
      <c r="C5" s="70"/>
      <c r="D5" s="70"/>
      <c r="E5" s="70"/>
    </row>
    <row r="6" spans="1:5" ht="15" customHeight="1" x14ac:dyDescent="0.25">
      <c r="A6" s="82" t="s">
        <v>56</v>
      </c>
      <c r="B6" s="82"/>
      <c r="C6" s="82"/>
      <c r="D6" s="82"/>
      <c r="E6" s="82"/>
    </row>
    <row r="7" spans="1:5" ht="15" customHeight="1" x14ac:dyDescent="0.25">
      <c r="A7" s="74" t="s">
        <v>1</v>
      </c>
      <c r="B7" s="74"/>
      <c r="C7" s="74"/>
      <c r="D7" s="74"/>
      <c r="E7" s="74"/>
    </row>
    <row r="8" spans="1:5" ht="15" customHeight="1" x14ac:dyDescent="0.25">
      <c r="A8" s="83" t="s">
        <v>44</v>
      </c>
      <c r="B8" s="83"/>
      <c r="C8" s="83"/>
      <c r="D8" s="83"/>
      <c r="E8" s="83"/>
    </row>
    <row r="9" spans="1:5" ht="32.25" customHeight="1" x14ac:dyDescent="0.25">
      <c r="A9" s="84" t="s">
        <v>14</v>
      </c>
      <c r="B9" s="85"/>
      <c r="C9" s="85"/>
      <c r="D9" s="85"/>
      <c r="E9" s="85"/>
    </row>
    <row r="10" spans="1:5" ht="26.45" customHeight="1" x14ac:dyDescent="0.25">
      <c r="A10" s="70" t="s">
        <v>40</v>
      </c>
      <c r="B10" s="70"/>
      <c r="C10" s="70"/>
      <c r="D10" s="70"/>
      <c r="E10" s="70"/>
    </row>
    <row r="11" spans="1:5" ht="18.75" customHeight="1" x14ac:dyDescent="0.25">
      <c r="A11" s="74" t="s">
        <v>15</v>
      </c>
      <c r="B11" s="75"/>
      <c r="C11" s="75"/>
      <c r="D11" s="75"/>
      <c r="E11" s="75"/>
    </row>
    <row r="12" spans="1:5" ht="15" customHeight="1" x14ac:dyDescent="0.25">
      <c r="A12" s="70" t="s">
        <v>22</v>
      </c>
      <c r="B12" s="70"/>
      <c r="C12" s="70"/>
      <c r="D12" s="70"/>
      <c r="E12" s="70"/>
    </row>
    <row r="13" spans="1:5" ht="17.25" customHeight="1" x14ac:dyDescent="0.25">
      <c r="A13" s="74" t="s">
        <v>2</v>
      </c>
      <c r="B13" s="75"/>
      <c r="C13" s="75"/>
      <c r="D13" s="75"/>
      <c r="E13" s="75"/>
    </row>
    <row r="14" spans="1:5" ht="15" customHeight="1" x14ac:dyDescent="0.25">
      <c r="A14" s="70" t="s">
        <v>42</v>
      </c>
      <c r="B14" s="70"/>
      <c r="C14" s="70"/>
      <c r="D14" s="70"/>
      <c r="E14" s="70"/>
    </row>
    <row r="15" spans="1:5" ht="15.75" customHeight="1" x14ac:dyDescent="0.25">
      <c r="A15" s="74" t="s">
        <v>16</v>
      </c>
      <c r="B15" s="75"/>
      <c r="C15" s="75"/>
      <c r="D15" s="75"/>
      <c r="E15" s="75"/>
    </row>
    <row r="16" spans="1:5" ht="29.25" customHeight="1" x14ac:dyDescent="0.25">
      <c r="A16" s="70" t="s">
        <v>17</v>
      </c>
      <c r="B16" s="70"/>
      <c r="C16" s="70"/>
      <c r="D16" s="70"/>
      <c r="E16" s="70"/>
    </row>
    <row r="17" spans="1:33" ht="55.9" customHeight="1" x14ac:dyDescent="0.25">
      <c r="A17" s="70" t="s">
        <v>35</v>
      </c>
      <c r="B17" s="70"/>
      <c r="C17" s="70"/>
      <c r="D17" s="70"/>
      <c r="E17" s="70"/>
    </row>
    <row r="18" spans="1:33" ht="29.45" customHeight="1" x14ac:dyDescent="0.25">
      <c r="A18" s="76" t="s">
        <v>38</v>
      </c>
      <c r="B18" s="76"/>
      <c r="C18" s="76"/>
      <c r="D18" s="76"/>
      <c r="E18" s="76"/>
    </row>
    <row r="19" spans="1:33" x14ac:dyDescent="0.25">
      <c r="A19" s="76"/>
      <c r="B19" s="76"/>
      <c r="C19" s="76"/>
      <c r="D19" s="76"/>
      <c r="E19" s="76"/>
      <c r="F19" s="2">
        <f>1577.4</f>
        <v>1577.4</v>
      </c>
      <c r="G19" s="2">
        <v>3</v>
      </c>
    </row>
    <row r="20" spans="1:33" ht="135" customHeight="1" x14ac:dyDescent="0.25">
      <c r="A20" s="3" t="s">
        <v>7</v>
      </c>
      <c r="B20" s="3" t="s">
        <v>10</v>
      </c>
      <c r="C20" s="3" t="s">
        <v>3</v>
      </c>
      <c r="D20" s="14" t="s">
        <v>9</v>
      </c>
      <c r="E20" s="3" t="s">
        <v>8</v>
      </c>
    </row>
    <row r="21" spans="1:33" ht="38.25" x14ac:dyDescent="0.25">
      <c r="A21" s="28" t="s">
        <v>34</v>
      </c>
      <c r="B21" s="29" t="s">
        <v>33</v>
      </c>
      <c r="C21" s="30" t="s">
        <v>4</v>
      </c>
      <c r="D21" s="30">
        <v>13.78</v>
      </c>
      <c r="E21" s="7">
        <f>D21*F19*G19</f>
        <v>65209.716</v>
      </c>
    </row>
    <row r="22" spans="1:33" s="34" customFormat="1" x14ac:dyDescent="0.25">
      <c r="A22" s="6" t="s">
        <v>36</v>
      </c>
      <c r="B22" s="8" t="s">
        <v>23</v>
      </c>
      <c r="C22" s="3" t="s">
        <v>4</v>
      </c>
      <c r="D22" s="3">
        <v>4.24</v>
      </c>
      <c r="E22" s="7">
        <f>D22*F19*G19</f>
        <v>20064.528000000002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</row>
    <row r="23" spans="1:33" s="34" customFormat="1" x14ac:dyDescent="0.25">
      <c r="A23" s="6" t="s">
        <v>25</v>
      </c>
      <c r="B23" s="8" t="s">
        <v>57</v>
      </c>
      <c r="C23" s="3" t="s">
        <v>26</v>
      </c>
      <c r="D23" s="3"/>
      <c r="E23" s="7">
        <v>150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</row>
    <row r="24" spans="1:33" s="41" customFormat="1" x14ac:dyDescent="0.25">
      <c r="A24" s="38"/>
      <c r="B24" s="39"/>
      <c r="C24" s="40"/>
      <c r="D24" s="40"/>
      <c r="E24" s="7"/>
    </row>
    <row r="25" spans="1:33" s="9" customFormat="1" ht="14.25" x14ac:dyDescent="0.2">
      <c r="A25" s="27" t="s">
        <v>24</v>
      </c>
      <c r="B25" s="31"/>
      <c r="C25" s="32"/>
      <c r="D25" s="33"/>
      <c r="E25" s="37">
        <f>SUM(E21:E24)</f>
        <v>85424.244000000006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</row>
    <row r="26" spans="1:33" s="9" customFormat="1" ht="14.25" x14ac:dyDescent="0.2">
      <c r="A26" s="22"/>
      <c r="B26" s="23"/>
      <c r="C26" s="24"/>
      <c r="D26" s="25"/>
      <c r="E26" s="2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</row>
    <row r="27" spans="1:33" ht="34.5" customHeight="1" x14ac:dyDescent="0.25">
      <c r="A27" s="77" t="s">
        <v>59</v>
      </c>
      <c r="B27" s="77"/>
      <c r="C27" s="77"/>
      <c r="D27" s="77"/>
      <c r="E27" s="77"/>
      <c r="F27" s="17"/>
    </row>
    <row r="28" spans="1:33" ht="29.25" customHeight="1" x14ac:dyDescent="0.25">
      <c r="A28" s="70" t="s">
        <v>21</v>
      </c>
      <c r="B28" s="70"/>
      <c r="C28" s="70"/>
      <c r="D28" s="70"/>
      <c r="E28" s="70"/>
    </row>
    <row r="29" spans="1:33" x14ac:dyDescent="0.25">
      <c r="A29" s="70" t="s">
        <v>20</v>
      </c>
      <c r="B29" s="70"/>
      <c r="C29" s="70"/>
      <c r="D29" s="70"/>
      <c r="E29" s="70"/>
    </row>
    <row r="30" spans="1:33" ht="32.25" customHeight="1" x14ac:dyDescent="0.25">
      <c r="A30" s="70" t="s">
        <v>27</v>
      </c>
      <c r="B30" s="70"/>
      <c r="C30" s="70"/>
      <c r="D30" s="70"/>
      <c r="E30" s="70"/>
    </row>
    <row r="31" spans="1:33" x14ac:dyDescent="0.25">
      <c r="A31" s="73" t="s">
        <v>5</v>
      </c>
      <c r="B31" s="73"/>
      <c r="C31" s="73"/>
      <c r="D31" s="73"/>
      <c r="E31" s="73"/>
    </row>
    <row r="32" spans="1:33" x14ac:dyDescent="0.25">
      <c r="A32" s="70" t="s">
        <v>18</v>
      </c>
      <c r="B32" s="70"/>
      <c r="C32" s="70"/>
      <c r="D32" s="70"/>
      <c r="E32" s="70"/>
    </row>
    <row r="33" spans="1:8" x14ac:dyDescent="0.25">
      <c r="A33" s="71" t="s">
        <v>43</v>
      </c>
      <c r="B33" s="71"/>
      <c r="C33" s="71"/>
      <c r="D33" s="71"/>
      <c r="E33" s="4"/>
    </row>
    <row r="34" spans="1:8" x14ac:dyDescent="0.25">
      <c r="B34" s="72" t="s">
        <v>19</v>
      </c>
      <c r="C34" s="72"/>
      <c r="D34" s="72"/>
      <c r="E34" s="5" t="s">
        <v>6</v>
      </c>
    </row>
    <row r="35" spans="1:8" x14ac:dyDescent="0.25">
      <c r="A35" s="45"/>
      <c r="B35" s="45"/>
      <c r="C35" s="45"/>
      <c r="D35" s="15"/>
      <c r="E35" s="45"/>
    </row>
    <row r="36" spans="1:8" ht="15" customHeight="1" x14ac:dyDescent="0.25">
      <c r="A36" s="71" t="s">
        <v>39</v>
      </c>
      <c r="B36" s="71"/>
      <c r="C36" s="71"/>
      <c r="D36" s="71"/>
      <c r="E36" s="71"/>
    </row>
    <row r="37" spans="1:8" x14ac:dyDescent="0.25">
      <c r="B37" s="72" t="s">
        <v>19</v>
      </c>
      <c r="C37" s="72"/>
      <c r="D37" s="72"/>
      <c r="E37" s="5" t="s">
        <v>6</v>
      </c>
    </row>
    <row r="38" spans="1:8" x14ac:dyDescent="0.25">
      <c r="A38" s="42" t="s">
        <v>45</v>
      </c>
    </row>
    <row r="39" spans="1:8" x14ac:dyDescent="0.25">
      <c r="A39" s="9" t="s">
        <v>28</v>
      </c>
    </row>
    <row r="40" spans="1:8" x14ac:dyDescent="0.25">
      <c r="A40" s="2" t="s">
        <v>32</v>
      </c>
      <c r="B40" s="10">
        <f>'2кв'!B45</f>
        <v>14801.997999999978</v>
      </c>
    </row>
    <row r="41" spans="1:8" x14ac:dyDescent="0.25">
      <c r="A41" s="2" t="s">
        <v>58</v>
      </c>
      <c r="B41" s="11"/>
      <c r="H41" s="13"/>
    </row>
    <row r="42" spans="1:8" x14ac:dyDescent="0.25">
      <c r="A42" s="2" t="s">
        <v>29</v>
      </c>
      <c r="B42" s="11">
        <v>87414.06</v>
      </c>
      <c r="D42" s="2"/>
    </row>
    <row r="43" spans="1:8" ht="30" x14ac:dyDescent="0.25">
      <c r="A43" s="46" t="s">
        <v>31</v>
      </c>
      <c r="B43" s="11">
        <f>E25</f>
        <v>85424.244000000006</v>
      </c>
      <c r="D43" s="2"/>
    </row>
    <row r="44" spans="1:8" x14ac:dyDescent="0.25">
      <c r="A44" s="12" t="s">
        <v>30</v>
      </c>
      <c r="B44" s="18">
        <f>B40+B42-B43</f>
        <v>16791.813999999969</v>
      </c>
    </row>
  </sheetData>
  <mergeCells count="28">
    <mergeCell ref="A32:E32"/>
    <mergeCell ref="A33:D33"/>
    <mergeCell ref="B34:D34"/>
    <mergeCell ref="A36:E36"/>
    <mergeCell ref="B37:D37"/>
    <mergeCell ref="A31:E31"/>
    <mergeCell ref="A14:E14"/>
    <mergeCell ref="A15:E15"/>
    <mergeCell ref="A16:E16"/>
    <mergeCell ref="A17:E17"/>
    <mergeCell ref="A18:E18"/>
    <mergeCell ref="A19:E19"/>
    <mergeCell ref="A27:E27"/>
    <mergeCell ref="A28:E28"/>
    <mergeCell ref="A29:E29"/>
    <mergeCell ref="A30:E30"/>
    <mergeCell ref="A13:E13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12:E1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view="pageBreakPreview" topLeftCell="A25" zoomScaleSheetLayoutView="100" workbookViewId="0">
      <selection activeCell="D43" sqref="D43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.85546875" style="2" customWidth="1"/>
    <col min="4" max="4" width="16.140625" style="16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40.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81" t="s">
        <v>60</v>
      </c>
      <c r="B3" s="81"/>
      <c r="C3" s="81"/>
      <c r="D3" s="81"/>
      <c r="E3" s="81"/>
    </row>
    <row r="4" spans="1:5" s="1" customFormat="1" ht="15.75" x14ac:dyDescent="0.25">
      <c r="A4" s="19" t="s">
        <v>13</v>
      </c>
      <c r="B4" s="20"/>
      <c r="C4" s="20"/>
      <c r="D4" s="2"/>
      <c r="E4" s="49">
        <v>46022</v>
      </c>
    </row>
    <row r="5" spans="1:5" ht="15" customHeight="1" x14ac:dyDescent="0.25">
      <c r="A5" s="70" t="s">
        <v>0</v>
      </c>
      <c r="B5" s="70"/>
      <c r="C5" s="70"/>
      <c r="D5" s="70"/>
      <c r="E5" s="70"/>
    </row>
    <row r="6" spans="1:5" ht="15" customHeight="1" x14ac:dyDescent="0.25">
      <c r="A6" s="82" t="s">
        <v>56</v>
      </c>
      <c r="B6" s="82"/>
      <c r="C6" s="82"/>
      <c r="D6" s="82"/>
      <c r="E6" s="82"/>
    </row>
    <row r="7" spans="1:5" ht="15" customHeight="1" x14ac:dyDescent="0.25">
      <c r="A7" s="74" t="s">
        <v>1</v>
      </c>
      <c r="B7" s="74"/>
      <c r="C7" s="74"/>
      <c r="D7" s="74"/>
      <c r="E7" s="74"/>
    </row>
    <row r="8" spans="1:5" ht="15" customHeight="1" x14ac:dyDescent="0.25">
      <c r="A8" s="83" t="s">
        <v>44</v>
      </c>
      <c r="B8" s="83"/>
      <c r="C8" s="83"/>
      <c r="D8" s="83"/>
      <c r="E8" s="83"/>
    </row>
    <row r="9" spans="1:5" ht="32.25" customHeight="1" x14ac:dyDescent="0.25">
      <c r="A9" s="84" t="s">
        <v>14</v>
      </c>
      <c r="B9" s="85"/>
      <c r="C9" s="85"/>
      <c r="D9" s="85"/>
      <c r="E9" s="85"/>
    </row>
    <row r="10" spans="1:5" ht="26.45" customHeight="1" x14ac:dyDescent="0.25">
      <c r="A10" s="70" t="s">
        <v>40</v>
      </c>
      <c r="B10" s="70"/>
      <c r="C10" s="70"/>
      <c r="D10" s="70"/>
      <c r="E10" s="70"/>
    </row>
    <row r="11" spans="1:5" ht="18.75" customHeight="1" x14ac:dyDescent="0.25">
      <c r="A11" s="74" t="s">
        <v>15</v>
      </c>
      <c r="B11" s="75"/>
      <c r="C11" s="75"/>
      <c r="D11" s="75"/>
      <c r="E11" s="75"/>
    </row>
    <row r="12" spans="1:5" ht="15" customHeight="1" x14ac:dyDescent="0.25">
      <c r="A12" s="70" t="s">
        <v>22</v>
      </c>
      <c r="B12" s="70"/>
      <c r="C12" s="70"/>
      <c r="D12" s="70"/>
      <c r="E12" s="70"/>
    </row>
    <row r="13" spans="1:5" ht="17.25" customHeight="1" x14ac:dyDescent="0.25">
      <c r="A13" s="74" t="s">
        <v>2</v>
      </c>
      <c r="B13" s="75"/>
      <c r="C13" s="75"/>
      <c r="D13" s="75"/>
      <c r="E13" s="75"/>
    </row>
    <row r="14" spans="1:5" ht="15" customHeight="1" x14ac:dyDescent="0.25">
      <c r="A14" s="70" t="s">
        <v>42</v>
      </c>
      <c r="B14" s="70"/>
      <c r="C14" s="70"/>
      <c r="D14" s="70"/>
      <c r="E14" s="70"/>
    </row>
    <row r="15" spans="1:5" ht="15.75" customHeight="1" x14ac:dyDescent="0.25">
      <c r="A15" s="74" t="s">
        <v>16</v>
      </c>
      <c r="B15" s="75"/>
      <c r="C15" s="75"/>
      <c r="D15" s="75"/>
      <c r="E15" s="75"/>
    </row>
    <row r="16" spans="1:5" ht="29.25" customHeight="1" x14ac:dyDescent="0.25">
      <c r="A16" s="70" t="s">
        <v>17</v>
      </c>
      <c r="B16" s="70"/>
      <c r="C16" s="70"/>
      <c r="D16" s="70"/>
      <c r="E16" s="70"/>
    </row>
    <row r="17" spans="1:33" ht="55.9" customHeight="1" x14ac:dyDescent="0.25">
      <c r="A17" s="70" t="s">
        <v>35</v>
      </c>
      <c r="B17" s="70"/>
      <c r="C17" s="70"/>
      <c r="D17" s="70"/>
      <c r="E17" s="70"/>
    </row>
    <row r="18" spans="1:33" ht="29.45" customHeight="1" x14ac:dyDescent="0.25">
      <c r="A18" s="76" t="s">
        <v>38</v>
      </c>
      <c r="B18" s="76"/>
      <c r="C18" s="76"/>
      <c r="D18" s="76"/>
      <c r="E18" s="76"/>
    </row>
    <row r="19" spans="1:33" x14ac:dyDescent="0.25">
      <c r="A19" s="76"/>
      <c r="B19" s="76"/>
      <c r="C19" s="76"/>
      <c r="D19" s="76"/>
      <c r="E19" s="76"/>
      <c r="F19" s="2">
        <f>1577.4</f>
        <v>1577.4</v>
      </c>
      <c r="G19" s="2">
        <v>3</v>
      </c>
    </row>
    <row r="20" spans="1:33" ht="135" customHeight="1" x14ac:dyDescent="0.25">
      <c r="A20" s="3" t="s">
        <v>7</v>
      </c>
      <c r="B20" s="3" t="s">
        <v>10</v>
      </c>
      <c r="C20" s="3" t="s">
        <v>3</v>
      </c>
      <c r="D20" s="14" t="s">
        <v>9</v>
      </c>
      <c r="E20" s="3" t="s">
        <v>8</v>
      </c>
    </row>
    <row r="21" spans="1:33" ht="38.25" x14ac:dyDescent="0.25">
      <c r="A21" s="28" t="s">
        <v>34</v>
      </c>
      <c r="B21" s="29" t="s">
        <v>33</v>
      </c>
      <c r="C21" s="30" t="s">
        <v>4</v>
      </c>
      <c r="D21" s="30">
        <v>13.78</v>
      </c>
      <c r="E21" s="7">
        <f>D21*F19*G19</f>
        <v>65209.716</v>
      </c>
    </row>
    <row r="22" spans="1:33" s="34" customFormat="1" x14ac:dyDescent="0.25">
      <c r="A22" s="6" t="s">
        <v>36</v>
      </c>
      <c r="B22" s="8" t="s">
        <v>23</v>
      </c>
      <c r="C22" s="3" t="s">
        <v>4</v>
      </c>
      <c r="D22" s="3">
        <v>4.24</v>
      </c>
      <c r="E22" s="7">
        <f>D22*F19*G19</f>
        <v>20064.528000000002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</row>
    <row r="23" spans="1:33" s="34" customFormat="1" x14ac:dyDescent="0.25">
      <c r="A23" s="6" t="s">
        <v>25</v>
      </c>
      <c r="B23" s="8" t="s">
        <v>61</v>
      </c>
      <c r="C23" s="3" t="s">
        <v>26</v>
      </c>
      <c r="D23" s="3"/>
      <c r="E23" s="7">
        <v>1410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</row>
    <row r="24" spans="1:33" s="41" customFormat="1" ht="30" x14ac:dyDescent="0.25">
      <c r="A24" s="90" t="s">
        <v>81</v>
      </c>
      <c r="B24" s="39" t="s">
        <v>82</v>
      </c>
      <c r="C24" s="40" t="s">
        <v>83</v>
      </c>
      <c r="D24" s="40">
        <v>33</v>
      </c>
      <c r="E24" s="7">
        <f>D24*333.76</f>
        <v>11014.08</v>
      </c>
    </row>
    <row r="25" spans="1:33" s="9" customFormat="1" ht="14.25" x14ac:dyDescent="0.2">
      <c r="A25" s="27" t="s">
        <v>24</v>
      </c>
      <c r="B25" s="31"/>
      <c r="C25" s="32"/>
      <c r="D25" s="33"/>
      <c r="E25" s="37">
        <f>SUM(E21:E24)</f>
        <v>97698.324000000008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</row>
    <row r="26" spans="1:33" s="9" customFormat="1" ht="14.25" x14ac:dyDescent="0.2">
      <c r="A26" s="22"/>
      <c r="B26" s="23"/>
      <c r="C26" s="24"/>
      <c r="D26" s="25"/>
      <c r="E26" s="2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</row>
    <row r="27" spans="1:33" ht="34.5" customHeight="1" x14ac:dyDescent="0.25">
      <c r="A27" s="77" t="s">
        <v>84</v>
      </c>
      <c r="B27" s="77"/>
      <c r="C27" s="77"/>
      <c r="D27" s="77"/>
      <c r="E27" s="77"/>
      <c r="F27" s="17"/>
    </row>
    <row r="28" spans="1:33" ht="29.25" customHeight="1" x14ac:dyDescent="0.25">
      <c r="A28" s="70" t="s">
        <v>21</v>
      </c>
      <c r="B28" s="70"/>
      <c r="C28" s="70"/>
      <c r="D28" s="70"/>
      <c r="E28" s="70"/>
    </row>
    <row r="29" spans="1:33" x14ac:dyDescent="0.25">
      <c r="A29" s="70" t="s">
        <v>20</v>
      </c>
      <c r="B29" s="70"/>
      <c r="C29" s="70"/>
      <c r="D29" s="70"/>
      <c r="E29" s="70"/>
    </row>
    <row r="30" spans="1:33" ht="32.25" customHeight="1" x14ac:dyDescent="0.25">
      <c r="A30" s="70" t="s">
        <v>27</v>
      </c>
      <c r="B30" s="70"/>
      <c r="C30" s="70"/>
      <c r="D30" s="70"/>
      <c r="E30" s="70"/>
    </row>
    <row r="31" spans="1:33" x14ac:dyDescent="0.25">
      <c r="A31" s="73" t="s">
        <v>5</v>
      </c>
      <c r="B31" s="73"/>
      <c r="C31" s="73"/>
      <c r="D31" s="73"/>
      <c r="E31" s="73"/>
    </row>
    <row r="32" spans="1:33" x14ac:dyDescent="0.25">
      <c r="A32" s="70" t="s">
        <v>18</v>
      </c>
      <c r="B32" s="70"/>
      <c r="C32" s="70"/>
      <c r="D32" s="70"/>
      <c r="E32" s="70"/>
    </row>
    <row r="33" spans="1:8" x14ac:dyDescent="0.25">
      <c r="A33" s="71" t="s">
        <v>43</v>
      </c>
      <c r="B33" s="71"/>
      <c r="C33" s="71"/>
      <c r="D33" s="71"/>
      <c r="E33" s="4"/>
    </row>
    <row r="34" spans="1:8" x14ac:dyDescent="0.25">
      <c r="B34" s="72" t="s">
        <v>19</v>
      </c>
      <c r="C34" s="72"/>
      <c r="D34" s="72"/>
      <c r="E34" s="5" t="s">
        <v>6</v>
      </c>
    </row>
    <row r="35" spans="1:8" x14ac:dyDescent="0.25">
      <c r="A35" s="47"/>
      <c r="B35" s="47"/>
      <c r="C35" s="47"/>
      <c r="D35" s="15"/>
      <c r="E35" s="47"/>
    </row>
    <row r="36" spans="1:8" ht="15" customHeight="1" x14ac:dyDescent="0.25">
      <c r="A36" s="71" t="s">
        <v>39</v>
      </c>
      <c r="B36" s="71"/>
      <c r="C36" s="71"/>
      <c r="D36" s="71"/>
      <c r="E36" s="71"/>
    </row>
    <row r="37" spans="1:8" x14ac:dyDescent="0.25">
      <c r="B37" s="72" t="s">
        <v>19</v>
      </c>
      <c r="C37" s="72"/>
      <c r="D37" s="72"/>
      <c r="E37" s="5" t="s">
        <v>6</v>
      </c>
    </row>
    <row r="38" spans="1:8" x14ac:dyDescent="0.25">
      <c r="A38" s="42" t="s">
        <v>45</v>
      </c>
    </row>
    <row r="39" spans="1:8" x14ac:dyDescent="0.25">
      <c r="A39" s="9" t="s">
        <v>28</v>
      </c>
    </row>
    <row r="40" spans="1:8" x14ac:dyDescent="0.25">
      <c r="A40" s="2" t="s">
        <v>32</v>
      </c>
      <c r="B40" s="10">
        <f>'3кв'!B44</f>
        <v>16791.813999999969</v>
      </c>
    </row>
    <row r="41" spans="1:8" x14ac:dyDescent="0.25">
      <c r="A41" s="2" t="s">
        <v>58</v>
      </c>
      <c r="B41" s="11"/>
      <c r="H41" s="13"/>
    </row>
    <row r="42" spans="1:8" x14ac:dyDescent="0.25">
      <c r="A42" s="2" t="s">
        <v>29</v>
      </c>
      <c r="B42" s="11">
        <v>94118.720000000001</v>
      </c>
      <c r="D42" s="2"/>
    </row>
    <row r="43" spans="1:8" ht="30" x14ac:dyDescent="0.25">
      <c r="A43" s="48" t="s">
        <v>31</v>
      </c>
      <c r="B43" s="11">
        <f>E25</f>
        <v>97698.324000000008</v>
      </c>
      <c r="D43" s="2"/>
    </row>
    <row r="44" spans="1:8" x14ac:dyDescent="0.25">
      <c r="A44" s="12" t="s">
        <v>30</v>
      </c>
      <c r="B44" s="18">
        <f>B40+B42-B43</f>
        <v>13212.209999999963</v>
      </c>
    </row>
  </sheetData>
  <mergeCells count="28">
    <mergeCell ref="A7:E7"/>
    <mergeCell ref="A1:E1"/>
    <mergeCell ref="A2:E2"/>
    <mergeCell ref="A3:E3"/>
    <mergeCell ref="A5:E5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33:D33"/>
    <mergeCell ref="B34:D34"/>
    <mergeCell ref="A36:E36"/>
    <mergeCell ref="B37:D37"/>
    <mergeCell ref="A27:E27"/>
    <mergeCell ref="A28:E28"/>
    <mergeCell ref="A29:E29"/>
    <mergeCell ref="A30:E30"/>
    <mergeCell ref="A31:E31"/>
    <mergeCell ref="A32:E3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zoomScaleSheetLayoutView="100" workbookViewId="0">
      <selection activeCell="C24" sqref="C24"/>
    </sheetView>
  </sheetViews>
  <sheetFormatPr defaultRowHeight="15.75" x14ac:dyDescent="0.25"/>
  <cols>
    <col min="1" max="1" width="10.5703125" style="51" customWidth="1"/>
    <col min="2" max="2" width="65.42578125" style="51" customWidth="1"/>
    <col min="3" max="3" width="15.28515625" style="51" customWidth="1"/>
    <col min="4" max="4" width="11.85546875" style="51" customWidth="1"/>
    <col min="5" max="5" width="14.7109375" style="51" customWidth="1"/>
    <col min="6" max="6" width="12.42578125" style="51" customWidth="1"/>
    <col min="7" max="7" width="12" style="51" customWidth="1"/>
    <col min="8" max="8" width="13.5703125" style="51" customWidth="1"/>
    <col min="9" max="16384" width="9.140625" style="51"/>
  </cols>
  <sheetData>
    <row r="1" spans="1:5" x14ac:dyDescent="0.25">
      <c r="A1" s="87" t="s">
        <v>62</v>
      </c>
      <c r="B1" s="87"/>
      <c r="C1" s="87"/>
      <c r="D1" s="50"/>
    </row>
    <row r="2" spans="1:5" x14ac:dyDescent="0.25">
      <c r="A2" s="88" t="s">
        <v>63</v>
      </c>
      <c r="B2" s="88"/>
      <c r="C2" s="88"/>
      <c r="D2" s="52"/>
    </row>
    <row r="3" spans="1:5" x14ac:dyDescent="0.25">
      <c r="A3" s="88" t="s">
        <v>80</v>
      </c>
      <c r="B3" s="88"/>
      <c r="C3" s="88"/>
      <c r="D3" s="52"/>
    </row>
    <row r="4" spans="1:5" x14ac:dyDescent="0.25">
      <c r="A4" s="87" t="s">
        <v>64</v>
      </c>
      <c r="B4" s="87"/>
      <c r="C4" s="87"/>
      <c r="D4" s="50"/>
    </row>
    <row r="5" spans="1:5" x14ac:dyDescent="0.25">
      <c r="A5" s="89"/>
      <c r="B5" s="89"/>
      <c r="C5" s="89"/>
      <c r="D5" s="1"/>
    </row>
    <row r="6" spans="1:5" x14ac:dyDescent="0.25">
      <c r="A6" s="52"/>
      <c r="B6" s="53" t="s">
        <v>65</v>
      </c>
      <c r="C6" s="54">
        <f>'1кв'!B41</f>
        <v>15775.42</v>
      </c>
      <c r="D6" s="55"/>
    </row>
    <row r="7" spans="1:5" x14ac:dyDescent="0.25">
      <c r="A7" s="56" t="s">
        <v>66</v>
      </c>
      <c r="B7" s="53" t="s">
        <v>86</v>
      </c>
      <c r="C7" s="54"/>
      <c r="D7" s="55"/>
    </row>
    <row r="8" spans="1:5" x14ac:dyDescent="0.25">
      <c r="B8" s="57" t="s">
        <v>67</v>
      </c>
      <c r="C8" s="58">
        <f>'1кв'!B43+'2кв'!B43+'3кв'!B42+'4кв'!B42</f>
        <v>343630.97</v>
      </c>
      <c r="D8" s="59"/>
    </row>
    <row r="9" spans="1:5" x14ac:dyDescent="0.25">
      <c r="A9" s="60"/>
      <c r="B9" s="57" t="s">
        <v>68</v>
      </c>
      <c r="C9" s="61">
        <f>SUM(C8:C8)</f>
        <v>343630.97</v>
      </c>
      <c r="D9" s="55"/>
    </row>
    <row r="10" spans="1:5" x14ac:dyDescent="0.25">
      <c r="A10" s="1"/>
      <c r="B10" s="86"/>
      <c r="C10" s="86"/>
      <c r="D10" s="62"/>
    </row>
    <row r="11" spans="1:5" x14ac:dyDescent="0.25">
      <c r="A11" s="63" t="s">
        <v>69</v>
      </c>
      <c r="B11" s="64" t="s">
        <v>70</v>
      </c>
      <c r="C11" s="58">
        <f>'1кв'!E21+'2кв'!E21+'3кв'!E21+'4кв'!E21</f>
        <v>256863.81600000005</v>
      </c>
      <c r="D11" s="62"/>
    </row>
    <row r="12" spans="1:5" x14ac:dyDescent="0.25">
      <c r="A12" s="63"/>
      <c r="B12" s="64" t="s">
        <v>36</v>
      </c>
      <c r="C12" s="58">
        <f>'1кв'!E22+'2кв'!E22+'3кв'!E22+'4кв'!E22</f>
        <v>76756.284000000014</v>
      </c>
      <c r="D12" s="62"/>
    </row>
    <row r="13" spans="1:5" x14ac:dyDescent="0.25">
      <c r="A13" s="1"/>
      <c r="B13" s="64" t="s">
        <v>25</v>
      </c>
      <c r="C13" s="58">
        <f>'1кв'!E23+'2кв'!E23+'3кв'!E23+'4кв'!E23</f>
        <v>1560</v>
      </c>
      <c r="D13" s="62"/>
      <c r="E13" s="65"/>
    </row>
    <row r="14" spans="1:5" x14ac:dyDescent="0.25">
      <c r="A14" s="63"/>
      <c r="B14" s="64" t="s">
        <v>85</v>
      </c>
      <c r="C14" s="58">
        <f>'4кв'!E24</f>
        <v>11014.08</v>
      </c>
      <c r="D14" s="62"/>
    </row>
    <row r="15" spans="1:5" x14ac:dyDescent="0.25">
      <c r="A15" s="63"/>
      <c r="B15" s="64" t="s">
        <v>71</v>
      </c>
      <c r="C15" s="58">
        <v>0</v>
      </c>
      <c r="D15" s="62"/>
    </row>
    <row r="16" spans="1:5" x14ac:dyDescent="0.25">
      <c r="A16" s="63"/>
      <c r="B16" s="64" t="s">
        <v>72</v>
      </c>
      <c r="C16" s="58"/>
      <c r="D16" s="62"/>
    </row>
    <row r="17" spans="1:5" x14ac:dyDescent="0.25">
      <c r="A17" s="63"/>
      <c r="B17" s="64"/>
      <c r="C17" s="58"/>
      <c r="D17" s="62"/>
    </row>
    <row r="18" spans="1:5" x14ac:dyDescent="0.25">
      <c r="A18" s="1"/>
      <c r="B18" s="66" t="s">
        <v>73</v>
      </c>
      <c r="C18" s="61">
        <f>SUM(C11:C15)</f>
        <v>346194.18000000011</v>
      </c>
      <c r="D18" s="62"/>
      <c r="E18" s="65"/>
    </row>
    <row r="19" spans="1:5" x14ac:dyDescent="0.25">
      <c r="A19" s="1"/>
      <c r="B19" s="67" t="s">
        <v>79</v>
      </c>
      <c r="C19" s="61">
        <f>C6+C9-C18</f>
        <v>13212.209999999846</v>
      </c>
      <c r="D19" s="62"/>
    </row>
    <row r="20" spans="1:5" x14ac:dyDescent="0.25">
      <c r="A20" s="1"/>
      <c r="B20" s="56"/>
      <c r="C20" s="56"/>
      <c r="D20" s="62"/>
    </row>
    <row r="21" spans="1:5" x14ac:dyDescent="0.25">
      <c r="A21" s="1"/>
      <c r="B21" s="68" t="s">
        <v>74</v>
      </c>
      <c r="C21" s="68"/>
      <c r="D21" s="62"/>
    </row>
    <row r="22" spans="1:5" x14ac:dyDescent="0.25">
      <c r="A22" s="1"/>
      <c r="B22" s="68" t="s">
        <v>75</v>
      </c>
      <c r="C22" s="91">
        <v>30948.62</v>
      </c>
      <c r="D22" s="62"/>
    </row>
    <row r="23" spans="1:5" x14ac:dyDescent="0.25">
      <c r="A23" s="1"/>
      <c r="B23" s="69" t="s">
        <v>87</v>
      </c>
      <c r="C23" s="92">
        <v>33922.53</v>
      </c>
      <c r="D23" s="62"/>
    </row>
    <row r="24" spans="1:5" x14ac:dyDescent="0.25">
      <c r="A24" s="1"/>
      <c r="B24" s="68" t="s">
        <v>76</v>
      </c>
      <c r="C24" s="91">
        <f>C23-C22</f>
        <v>2973.91</v>
      </c>
      <c r="D24" s="62"/>
    </row>
    <row r="25" spans="1:5" x14ac:dyDescent="0.25">
      <c r="A25" s="1"/>
      <c r="B25" s="56"/>
      <c r="C25" s="56"/>
      <c r="D25" s="62"/>
    </row>
    <row r="26" spans="1:5" x14ac:dyDescent="0.25">
      <c r="A26" s="1"/>
      <c r="B26" s="56"/>
      <c r="C26" s="56"/>
      <c r="D26" s="62"/>
    </row>
    <row r="27" spans="1:5" x14ac:dyDescent="0.25">
      <c r="A27" s="1" t="s">
        <v>77</v>
      </c>
      <c r="B27" s="56" t="s">
        <v>88</v>
      </c>
      <c r="C27" s="56"/>
      <c r="D27" s="62"/>
    </row>
    <row r="28" spans="1:5" x14ac:dyDescent="0.25">
      <c r="A28" s="1"/>
      <c r="B28" s="56" t="s">
        <v>89</v>
      </c>
      <c r="C28" s="56"/>
      <c r="D28" s="62"/>
    </row>
    <row r="29" spans="1:5" x14ac:dyDescent="0.25">
      <c r="A29" s="1"/>
      <c r="B29" s="56" t="s">
        <v>90</v>
      </c>
      <c r="C29" s="56"/>
      <c r="D29" s="62"/>
    </row>
    <row r="30" spans="1:5" x14ac:dyDescent="0.25">
      <c r="A30" s="1"/>
      <c r="B30" s="56"/>
      <c r="C30" s="56"/>
      <c r="D30" s="62"/>
    </row>
    <row r="31" spans="1:5" x14ac:dyDescent="0.25">
      <c r="A31" s="1"/>
      <c r="B31" s="56" t="s">
        <v>78</v>
      </c>
      <c r="C31" s="56"/>
      <c r="D31" s="62"/>
    </row>
    <row r="32" spans="1:5" x14ac:dyDescent="0.25">
      <c r="A32" s="1"/>
      <c r="B32" s="56"/>
      <c r="C32" s="56"/>
      <c r="D32" s="62"/>
    </row>
    <row r="33" spans="1:4" x14ac:dyDescent="0.25">
      <c r="A33" s="1"/>
      <c r="B33" s="56"/>
      <c r="C33" s="56"/>
      <c r="D33" s="62"/>
    </row>
    <row r="34" spans="1:4" x14ac:dyDescent="0.25">
      <c r="A34" s="1"/>
      <c r="B34" s="56"/>
      <c r="C34" s="56"/>
      <c r="D34" s="62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2026-02-27T14:35:17Z</dcterms:modified>
</cp:coreProperties>
</file>