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885" yWindow="3885" windowWidth="28800" windowHeight="15345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'1кв'!$A$1:$E$48</definedName>
    <definedName name="_xlnm.Print_Area" localSheetId="1">'2кв'!$A$1:$E$48</definedName>
    <definedName name="_xlnm.Print_Area" localSheetId="2">'3кв'!$A$1:$E$48</definedName>
    <definedName name="_xlnm.Print_Area" localSheetId="3">'4кв'!$A$1:$E$48</definedName>
    <definedName name="_xlnm.Print_Area" localSheetId="4">отчет!$A$1:$C$35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33" l="1"/>
  <c r="C15" i="33" l="1"/>
  <c r="C17" i="33"/>
  <c r="C13" i="33"/>
  <c r="C12" i="33"/>
  <c r="C11" i="33"/>
  <c r="C8" i="33"/>
  <c r="C6" i="33"/>
  <c r="C20" i="33" l="1"/>
  <c r="C9" i="33"/>
  <c r="C21" i="33" l="1"/>
  <c r="B44" i="32" l="1"/>
  <c r="E26" i="32"/>
  <c r="B47" i="32" s="1"/>
  <c r="E23" i="32"/>
  <c r="E22" i="32"/>
  <c r="B48" i="32" l="1"/>
  <c r="E24" i="30"/>
  <c r="E23" i="31" l="1"/>
  <c r="E22" i="31"/>
  <c r="E23" i="30"/>
  <c r="E22" i="30"/>
  <c r="E26" i="30" s="1"/>
  <c r="B47" i="30" s="1"/>
  <c r="E26" i="31" l="1"/>
  <c r="B47" i="31" s="1"/>
  <c r="E23" i="29"/>
  <c r="E22" i="29"/>
  <c r="E26" i="29" s="1"/>
  <c r="B47" i="29" s="1"/>
  <c r="B48" i="29" l="1"/>
  <c r="B44" i="30" s="1"/>
  <c r="B48" i="30" s="1"/>
  <c r="B44" i="31" s="1"/>
  <c r="B48" i="31" s="1"/>
</calcChain>
</file>

<file path=xl/sharedStrings.xml><?xml version="1.0" encoding="utf-8"?>
<sst xmlns="http://schemas.openxmlformats.org/spreadsheetml/2006/main" count="242" uniqueCount="85">
  <si>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</si>
  <si>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</si>
  <si>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</si>
  <si>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</si>
  <si>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</si>
  <si>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</si>
  <si>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</si>
  <si>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</si>
  <si>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</si>
  <si>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</si>
  <si>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</si>
  <si>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</si>
  <si>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</si>
  <si>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</si>
  <si>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</si>
  <si>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</si>
  <si>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</si>
  <si>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</si>
  <si>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</si>
  <si>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</si>
  <si>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</si>
  <si>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</si>
  <si>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</si>
  <si>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</si>
  <si>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пос. Молодежный, ул. Славянская,5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</si>
  <si>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Самородиной Людмилы Николаевны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</si>
  <si>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№2,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№68 от 01.07.2014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</si>
  <si>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№68  от   01.07.2014г.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</si>
  <si>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№5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п.Молодежный, ул.Славянская,5</t>
    </r>
  </si>
  <si>
    <t>Стоимость материалов</t>
  </si>
  <si>
    <t>руб.</t>
  </si>
  <si>
    <t>Итого расходов:</t>
  </si>
  <si>
    <t>Настоящий Акт составлен в 2-х экземплярах, имеющий одинаковую юридическую силу, по одному для каждой Стороны.</t>
  </si>
  <si>
    <t>Заказчик - Собственники МКД, в лице председателя совета МКД Самородиной Л.Н.</t>
  </si>
  <si>
    <t>Информация для собственников:</t>
  </si>
  <si>
    <t>в т.ч. Оплачено</t>
  </si>
  <si>
    <t xml:space="preserve">Итого остаток на конец квартала </t>
  </si>
  <si>
    <t>Общая площадь квартир - 374,9</t>
  </si>
  <si>
    <t>Работы по содержанию и тек. ремонту</t>
  </si>
  <si>
    <t xml:space="preserve">Общехозяйственные расходы </t>
  </si>
  <si>
    <t>1 квартал</t>
  </si>
  <si>
    <t>Остаток на начало квартала</t>
  </si>
  <si>
    <t xml:space="preserve">определена приложением № 9 к договору </t>
  </si>
  <si>
    <t xml:space="preserve">Услуги по содержанию многоквартирного дома 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</si>
  <si>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</si>
  <si>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 А.</t>
  </si>
  <si>
    <t>Предъявлено населению 27723,93</t>
  </si>
  <si>
    <t>за 1 квартал 2025 года</t>
  </si>
  <si>
    <t xml:space="preserve">           2. Всего за период с "01" 01 2025 г. по "31" 03 2025 г. выполнено работ (оказано услуг) на общую сумму шестнадцать тысяч девятьсот тридцать семь рублей 98 копеек.</t>
  </si>
  <si>
    <t>за 2 квартал 2025 года</t>
  </si>
  <si>
    <t>2 квартал</t>
  </si>
  <si>
    <t>за 3 квартал 2025 года</t>
  </si>
  <si>
    <t>3 квартал</t>
  </si>
  <si>
    <t>Устройство зоны отдыха и клумбы (смета)</t>
  </si>
  <si>
    <t>июнь</t>
  </si>
  <si>
    <t xml:space="preserve">           2. Всего за период с "01" 04 2025 г. по "30" 06 2025 г. выполнено работ (оказано услуг) на общую сумму сто четырнадцать тысяч девятьсот девяносто четыре рубля 33 копейки</t>
  </si>
  <si>
    <t xml:space="preserve">           2. Всего за период с "01" 07 2025 г. по "30" 09 2025 г. выполнено работ (оказано услуг) на общую сумму восемнадцать тысяч восемьсот сорок семь рублей 19 копеек.</t>
  </si>
  <si>
    <t>Предъявлено населению 30355,65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</si>
  <si>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</si>
  <si>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</si>
  <si>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</si>
  <si>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</si>
  <si>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Славянская, д. 5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</si>
  <si>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</si>
  <si>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</si>
  <si>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</si>
  <si>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</si>
  <si>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</si>
  <si>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</si>
  <si>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</si>
  <si>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</si>
  <si>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</si>
  <si>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</si>
  <si>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</si>
  <si>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</si>
  <si>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</si>
  <si>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НА ЛИЦЕВОМ СЧЕТЕ  за  период  с 01.01.2025 г. по 31.12.2025 г.</t>
  </si>
  <si>
    <t>Остаток средств на 01.01.2026</t>
  </si>
  <si>
    <t xml:space="preserve">           2. Всего за период с "01" 10  2025 г. по "31" 12  2025 г.  выполнено работ (оказано услуг) на общую сумму восемнадцать тысяч пятьсот девяносто шесть рублей 30 копеек.</t>
  </si>
  <si>
    <t>Непредвиденные работы 0 ч/ч</t>
  </si>
  <si>
    <t>Начислено всего 116159,16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</si>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</sst>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2" fillId="0" borderId="0"/>
  </cellStyleXfs>
  <cellXfs count="7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164" fontId="8" fillId="0" borderId="0" xfId="1" applyNumberFormat="1" applyFont="1"/>
    <xf numFmtId="0" fontId="3" fillId="0" borderId="0" xfId="0" applyFont="1" applyAlignment="1"/>
    <xf numFmtId="164" fontId="4" fillId="0" borderId="0" xfId="1" applyNumberFormat="1" applyFont="1"/>
    <xf numFmtId="0" fontId="3" fillId="0" borderId="1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13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4" fillId="0" borderId="1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right" wrapText="1"/>
    </xf>
    <xf numFmtId="0" fontId="15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5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4" fillId="2" borderId="1" xfId="1" applyFont="1" applyFill="1" applyBorder="1" applyAlignment="1">
      <alignment horizontal="center" vertical="center" wrapText="1"/>
    </xf>
    <xf numFmtId="164" fontId="4" fillId="0" borderId="0" xfId="1" applyNumberFormat="1" applyFont="1" applyBorder="1"/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3" fontId="0" fillId="0" borderId="0" xfId="0" applyNumberFormat="1"/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topLeftCell="A19" zoomScaleSheetLayoutView="100" workbookViewId="0">
      <selection activeCell="A28" sqref="A28:E28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 x14ac:dyDescent="0.25">
      <c r="A1" s="61" t="s">
        <v>11</v>
      </c>
      <c r="B1" s="61"/>
      <c r="C1" s="61"/>
      <c r="D1" s="61"/>
      <c r="E1" s="61"/>
    </row>
    <row r="2" spans="1:5" ht="32.25" customHeight="1" x14ac:dyDescent="0.25">
      <c r="A2" s="62" t="s">
        <v>12</v>
      </c>
      <c r="B2" s="63"/>
      <c r="C2" s="63"/>
      <c r="D2" s="63"/>
      <c r="E2" s="63"/>
    </row>
    <row r="3" spans="1:5" x14ac:dyDescent="0.25">
      <c r="A3" s="64" t="s">
        <v>47</v>
      </c>
      <c r="B3" s="64"/>
      <c r="C3" s="64"/>
      <c r="D3" s="64"/>
      <c r="E3" s="64"/>
    </row>
    <row r="4" spans="1:5" s="1" customFormat="1" ht="15.75" x14ac:dyDescent="0.25">
      <c r="A4" s="5" t="s">
        <v>13</v>
      </c>
      <c r="B4" s="20"/>
      <c r="C4" s="20"/>
      <c r="D4" s="21"/>
      <c r="E4" s="26">
        <v>45747</v>
      </c>
    </row>
    <row r="5" spans="1:5" x14ac:dyDescent="0.25">
      <c r="A5" s="25"/>
      <c r="B5" s="4"/>
      <c r="C5" s="4"/>
      <c r="D5" s="4"/>
      <c r="E5" s="4"/>
    </row>
    <row r="6" spans="1:5" x14ac:dyDescent="0.25">
      <c r="A6" s="53" t="s">
        <v>0</v>
      </c>
      <c r="B6" s="53"/>
      <c r="C6" s="53"/>
      <c r="D6" s="53"/>
      <c r="E6" s="53"/>
    </row>
    <row r="7" spans="1:5" x14ac:dyDescent="0.25">
      <c r="A7" s="65" t="s">
        <v>24</v>
      </c>
      <c r="B7" s="65"/>
      <c r="C7" s="65"/>
      <c r="D7" s="65"/>
      <c r="E7" s="65"/>
    </row>
    <row r="8" spans="1:5" x14ac:dyDescent="0.25">
      <c r="A8" s="57" t="s">
        <v>1</v>
      </c>
      <c r="B8" s="57"/>
      <c r="C8" s="57"/>
      <c r="D8" s="57"/>
      <c r="E8" s="57"/>
    </row>
    <row r="9" spans="1:5" x14ac:dyDescent="0.25">
      <c r="A9" s="53" t="s">
        <v>25</v>
      </c>
      <c r="B9" s="53"/>
      <c r="C9" s="53"/>
      <c r="D9" s="53"/>
      <c r="E9" s="53"/>
    </row>
    <row r="10" spans="1:5" ht="25.5" customHeight="1" x14ac:dyDescent="0.25">
      <c r="A10" s="66" t="s">
        <v>14</v>
      </c>
      <c r="B10" s="67"/>
      <c r="C10" s="67"/>
      <c r="D10" s="67"/>
      <c r="E10" s="67"/>
    </row>
    <row r="11" spans="1:5" ht="29.25" customHeight="1" x14ac:dyDescent="0.25">
      <c r="A11" s="53" t="s">
        <v>26</v>
      </c>
      <c r="B11" s="53"/>
      <c r="C11" s="53"/>
      <c r="D11" s="53"/>
      <c r="E11" s="53"/>
    </row>
    <row r="12" spans="1:5" x14ac:dyDescent="0.25">
      <c r="A12" s="57" t="s">
        <v>15</v>
      </c>
      <c r="B12" s="58"/>
      <c r="C12" s="58"/>
      <c r="D12" s="58"/>
      <c r="E12" s="58"/>
    </row>
    <row r="13" spans="1:5" x14ac:dyDescent="0.25">
      <c r="A13" s="53" t="s">
        <v>22</v>
      </c>
      <c r="B13" s="53"/>
      <c r="C13" s="53"/>
      <c r="D13" s="53"/>
      <c r="E13" s="53"/>
    </row>
    <row r="14" spans="1:5" ht="11.25" customHeight="1" x14ac:dyDescent="0.25">
      <c r="A14" s="57" t="s">
        <v>2</v>
      </c>
      <c r="B14" s="58"/>
      <c r="C14" s="58"/>
      <c r="D14" s="58"/>
      <c r="E14" s="58"/>
    </row>
    <row r="15" spans="1:5" x14ac:dyDescent="0.25">
      <c r="A15" s="53" t="s">
        <v>44</v>
      </c>
      <c r="B15" s="53"/>
      <c r="C15" s="53"/>
      <c r="D15" s="53"/>
      <c r="E15" s="53"/>
    </row>
    <row r="16" spans="1:5" ht="10.5" customHeight="1" x14ac:dyDescent="0.25">
      <c r="A16" s="57" t="s">
        <v>16</v>
      </c>
      <c r="B16" s="58"/>
      <c r="C16" s="58"/>
      <c r="D16" s="58"/>
      <c r="E16" s="58"/>
    </row>
    <row r="17" spans="1:7" ht="30.75" customHeight="1" x14ac:dyDescent="0.25">
      <c r="A17" s="53" t="s">
        <v>17</v>
      </c>
      <c r="B17" s="53"/>
      <c r="C17" s="53"/>
      <c r="D17" s="53"/>
      <c r="E17" s="53"/>
    </row>
    <row r="18" spans="1:7" ht="63.75" customHeight="1" x14ac:dyDescent="0.25">
      <c r="A18" s="53" t="s">
        <v>27</v>
      </c>
      <c r="B18" s="53"/>
      <c r="C18" s="53"/>
      <c r="D18" s="53"/>
      <c r="E18" s="53"/>
    </row>
    <row r="19" spans="1:7" ht="42.75" customHeight="1" x14ac:dyDescent="0.25">
      <c r="A19" s="59" t="s">
        <v>28</v>
      </c>
      <c r="B19" s="59"/>
      <c r="C19" s="59"/>
      <c r="D19" s="59"/>
      <c r="E19" s="59"/>
    </row>
    <row r="20" spans="1:7" x14ac:dyDescent="0.25">
      <c r="A20" s="59"/>
      <c r="B20" s="59"/>
      <c r="C20" s="59"/>
      <c r="D20" s="59"/>
      <c r="E20" s="59"/>
      <c r="F20" s="2">
        <v>374.9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8" t="s">
        <v>43</v>
      </c>
      <c r="B22" s="9" t="s">
        <v>42</v>
      </c>
      <c r="C22" s="3" t="s">
        <v>4</v>
      </c>
      <c r="D22" s="3">
        <v>10.38</v>
      </c>
      <c r="E22" s="8">
        <f>D22*F20*G20</f>
        <v>11674.386</v>
      </c>
    </row>
    <row r="23" spans="1:7" x14ac:dyDescent="0.25">
      <c r="A23" s="7" t="s">
        <v>39</v>
      </c>
      <c r="B23" s="9" t="s">
        <v>23</v>
      </c>
      <c r="C23" s="3" t="s">
        <v>4</v>
      </c>
      <c r="D23" s="3">
        <v>4.68</v>
      </c>
      <c r="E23" s="8">
        <f>D23*F20*G20</f>
        <v>5263.5959999999995</v>
      </c>
    </row>
    <row r="24" spans="1:7" x14ac:dyDescent="0.25">
      <c r="A24" s="7" t="s">
        <v>29</v>
      </c>
      <c r="B24" s="9" t="s">
        <v>40</v>
      </c>
      <c r="C24" s="3" t="s">
        <v>30</v>
      </c>
      <c r="D24" s="19"/>
      <c r="E24" s="8">
        <v>0</v>
      </c>
    </row>
    <row r="25" spans="1:7" x14ac:dyDescent="0.25">
      <c r="A25" s="7"/>
      <c r="B25" s="9"/>
      <c r="C25" s="3"/>
      <c r="D25" s="3"/>
      <c r="E25" s="8"/>
    </row>
    <row r="26" spans="1:7" x14ac:dyDescent="0.25">
      <c r="A26" s="10" t="s">
        <v>31</v>
      </c>
      <c r="B26" s="11"/>
      <c r="C26" s="12"/>
      <c r="D26" s="12"/>
      <c r="E26" s="13">
        <f>SUM(E22:E25)</f>
        <v>16937.982</v>
      </c>
    </row>
    <row r="27" spans="1:7" s="14" customFormat="1" x14ac:dyDescent="0.25">
      <c r="A27" s="2"/>
      <c r="B27" s="2"/>
      <c r="C27" s="2"/>
      <c r="D27" s="2"/>
      <c r="E27" s="2"/>
    </row>
    <row r="28" spans="1:7" ht="34.9" customHeight="1" x14ac:dyDescent="0.25">
      <c r="A28" s="60" t="s">
        <v>48</v>
      </c>
      <c r="B28" s="60"/>
      <c r="C28" s="60"/>
      <c r="D28" s="60"/>
      <c r="E28" s="60"/>
    </row>
    <row r="29" spans="1:7" ht="29.45" customHeight="1" x14ac:dyDescent="0.25">
      <c r="A29" s="53" t="s">
        <v>21</v>
      </c>
      <c r="B29" s="53"/>
      <c r="C29" s="53"/>
      <c r="D29" s="53"/>
      <c r="E29" s="53"/>
    </row>
    <row r="30" spans="1:7" ht="13.15" customHeight="1" x14ac:dyDescent="0.25">
      <c r="A30" s="53" t="s">
        <v>20</v>
      </c>
      <c r="B30" s="53"/>
      <c r="C30" s="53"/>
      <c r="D30" s="53"/>
      <c r="E30" s="53"/>
    </row>
    <row r="31" spans="1:7" ht="33.75" customHeight="1" x14ac:dyDescent="0.25">
      <c r="A31" s="53" t="s">
        <v>32</v>
      </c>
      <c r="B31" s="53"/>
      <c r="C31" s="53"/>
      <c r="D31" s="53"/>
      <c r="E31" s="53"/>
    </row>
    <row r="32" spans="1:7" ht="28.5" customHeight="1" x14ac:dyDescent="0.25">
      <c r="A32" s="53" t="s">
        <v>18</v>
      </c>
      <c r="B32" s="53"/>
      <c r="C32" s="53"/>
      <c r="D32" s="53"/>
      <c r="E32" s="53"/>
    </row>
    <row r="33" spans="1:5" x14ac:dyDescent="0.25">
      <c r="A33" s="56" t="s">
        <v>5</v>
      </c>
      <c r="B33" s="56"/>
      <c r="C33" s="56"/>
      <c r="D33" s="56"/>
      <c r="E33" s="56"/>
    </row>
    <row r="34" spans="1:5" x14ac:dyDescent="0.25">
      <c r="A34" s="53" t="s">
        <v>18</v>
      </c>
      <c r="B34" s="53"/>
      <c r="C34" s="53"/>
      <c r="D34" s="53"/>
      <c r="E34" s="53"/>
    </row>
    <row r="35" spans="1:5" x14ac:dyDescent="0.25">
      <c r="A35" s="54" t="s">
        <v>45</v>
      </c>
      <c r="B35" s="54"/>
      <c r="C35" s="54"/>
      <c r="D35" s="54"/>
      <c r="E35" s="54"/>
    </row>
    <row r="36" spans="1:5" x14ac:dyDescent="0.25">
      <c r="B36" s="55" t="s">
        <v>19</v>
      </c>
      <c r="C36" s="55"/>
      <c r="D36" s="55"/>
      <c r="E36" s="6" t="s">
        <v>6</v>
      </c>
    </row>
    <row r="37" spans="1:5" x14ac:dyDescent="0.25">
      <c r="A37" s="24"/>
      <c r="B37" s="24"/>
      <c r="C37" s="24"/>
      <c r="D37" s="24"/>
      <c r="E37" s="24"/>
    </row>
    <row r="38" spans="1:5" x14ac:dyDescent="0.25">
      <c r="A38" s="54" t="s">
        <v>33</v>
      </c>
      <c r="B38" s="54"/>
      <c r="C38" s="54"/>
      <c r="D38" s="54"/>
      <c r="E38" s="54"/>
    </row>
    <row r="39" spans="1:5" x14ac:dyDescent="0.25">
      <c r="B39" s="55" t="s">
        <v>19</v>
      </c>
      <c r="C39" s="55"/>
      <c r="D39" s="55"/>
      <c r="E39" s="6" t="s">
        <v>6</v>
      </c>
    </row>
    <row r="42" spans="1:5" x14ac:dyDescent="0.25">
      <c r="A42" s="22" t="s">
        <v>37</v>
      </c>
    </row>
    <row r="43" spans="1:5" x14ac:dyDescent="0.25">
      <c r="A43" s="14" t="s">
        <v>34</v>
      </c>
    </row>
    <row r="44" spans="1:5" x14ac:dyDescent="0.25">
      <c r="A44" s="2" t="s">
        <v>41</v>
      </c>
      <c r="B44" s="15">
        <v>50219.040000000001</v>
      </c>
    </row>
    <row r="45" spans="1:5" ht="17.25" customHeight="1" x14ac:dyDescent="0.25">
      <c r="A45" s="23" t="s">
        <v>46</v>
      </c>
      <c r="B45" s="16"/>
    </row>
    <row r="46" spans="1:5" x14ac:dyDescent="0.25">
      <c r="A46" s="2" t="s">
        <v>35</v>
      </c>
      <c r="B46" s="17">
        <v>27723.93</v>
      </c>
    </row>
    <row r="47" spans="1:5" ht="30" x14ac:dyDescent="0.25">
      <c r="A47" s="23" t="s">
        <v>38</v>
      </c>
      <c r="B47" s="17">
        <f>E26</f>
        <v>16937.982</v>
      </c>
    </row>
    <row r="48" spans="1:5" x14ac:dyDescent="0.25">
      <c r="A48" s="14" t="s">
        <v>36</v>
      </c>
      <c r="B48" s="15">
        <f>B44+B46-B47</f>
        <v>61004.987999999998</v>
      </c>
    </row>
    <row r="50" spans="2:2" x14ac:dyDescent="0.25">
      <c r="B50" s="2">
        <v>50219.040000000001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E35"/>
    <mergeCell ref="B36:D36"/>
    <mergeCell ref="A38:E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21" zoomScaleSheetLayoutView="100" workbookViewId="0">
      <selection activeCell="E25" sqref="E25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 x14ac:dyDescent="0.25">
      <c r="A1" s="61" t="s">
        <v>11</v>
      </c>
      <c r="B1" s="61"/>
      <c r="C1" s="61"/>
      <c r="D1" s="61"/>
      <c r="E1" s="61"/>
    </row>
    <row r="2" spans="1:5" ht="32.25" customHeight="1" x14ac:dyDescent="0.25">
      <c r="A2" s="62" t="s">
        <v>12</v>
      </c>
      <c r="B2" s="63"/>
      <c r="C2" s="63"/>
      <c r="D2" s="63"/>
      <c r="E2" s="63"/>
    </row>
    <row r="3" spans="1:5" x14ac:dyDescent="0.25">
      <c r="A3" s="64" t="s">
        <v>49</v>
      </c>
      <c r="B3" s="64"/>
      <c r="C3" s="64"/>
      <c r="D3" s="64"/>
      <c r="E3" s="64"/>
    </row>
    <row r="4" spans="1:5" s="1" customFormat="1" ht="15.75" x14ac:dyDescent="0.25">
      <c r="A4" s="5" t="s">
        <v>13</v>
      </c>
      <c r="B4" s="20"/>
      <c r="C4" s="20"/>
      <c r="D4" s="21"/>
      <c r="E4" s="26">
        <v>45838</v>
      </c>
    </row>
    <row r="5" spans="1:5" x14ac:dyDescent="0.25">
      <c r="A5" s="28"/>
      <c r="B5" s="4"/>
      <c r="C5" s="4"/>
      <c r="D5" s="4"/>
      <c r="E5" s="4"/>
    </row>
    <row r="6" spans="1:5" x14ac:dyDescent="0.25">
      <c r="A6" s="53" t="s">
        <v>0</v>
      </c>
      <c r="B6" s="53"/>
      <c r="C6" s="53"/>
      <c r="D6" s="53"/>
      <c r="E6" s="53"/>
    </row>
    <row r="7" spans="1:5" x14ac:dyDescent="0.25">
      <c r="A7" s="65" t="s">
        <v>24</v>
      </c>
      <c r="B7" s="65"/>
      <c r="C7" s="65"/>
      <c r="D7" s="65"/>
      <c r="E7" s="65"/>
    </row>
    <row r="8" spans="1:5" x14ac:dyDescent="0.25">
      <c r="A8" s="57" t="s">
        <v>1</v>
      </c>
      <c r="B8" s="57"/>
      <c r="C8" s="57"/>
      <c r="D8" s="57"/>
      <c r="E8" s="57"/>
    </row>
    <row r="9" spans="1:5" x14ac:dyDescent="0.25">
      <c r="A9" s="53" t="s">
        <v>25</v>
      </c>
      <c r="B9" s="53"/>
      <c r="C9" s="53"/>
      <c r="D9" s="53"/>
      <c r="E9" s="53"/>
    </row>
    <row r="10" spans="1:5" ht="25.5" customHeight="1" x14ac:dyDescent="0.25">
      <c r="A10" s="66" t="s">
        <v>14</v>
      </c>
      <c r="B10" s="67"/>
      <c r="C10" s="67"/>
      <c r="D10" s="67"/>
      <c r="E10" s="67"/>
    </row>
    <row r="11" spans="1:5" ht="29.25" customHeight="1" x14ac:dyDescent="0.25">
      <c r="A11" s="53" t="s">
        <v>26</v>
      </c>
      <c r="B11" s="53"/>
      <c r="C11" s="53"/>
      <c r="D11" s="53"/>
      <c r="E11" s="53"/>
    </row>
    <row r="12" spans="1:5" x14ac:dyDescent="0.25">
      <c r="A12" s="57" t="s">
        <v>15</v>
      </c>
      <c r="B12" s="58"/>
      <c r="C12" s="58"/>
      <c r="D12" s="58"/>
      <c r="E12" s="58"/>
    </row>
    <row r="13" spans="1:5" x14ac:dyDescent="0.25">
      <c r="A13" s="53" t="s">
        <v>22</v>
      </c>
      <c r="B13" s="53"/>
      <c r="C13" s="53"/>
      <c r="D13" s="53"/>
      <c r="E13" s="53"/>
    </row>
    <row r="14" spans="1:5" ht="11.25" customHeight="1" x14ac:dyDescent="0.25">
      <c r="A14" s="57" t="s">
        <v>2</v>
      </c>
      <c r="B14" s="58"/>
      <c r="C14" s="58"/>
      <c r="D14" s="58"/>
      <c r="E14" s="58"/>
    </row>
    <row r="15" spans="1:5" x14ac:dyDescent="0.25">
      <c r="A15" s="53" t="s">
        <v>44</v>
      </c>
      <c r="B15" s="53"/>
      <c r="C15" s="53"/>
      <c r="D15" s="53"/>
      <c r="E15" s="53"/>
    </row>
    <row r="16" spans="1:5" ht="10.5" customHeight="1" x14ac:dyDescent="0.25">
      <c r="A16" s="57" t="s">
        <v>16</v>
      </c>
      <c r="B16" s="58"/>
      <c r="C16" s="58"/>
      <c r="D16" s="58"/>
      <c r="E16" s="58"/>
    </row>
    <row r="17" spans="1:7" ht="30.75" customHeight="1" x14ac:dyDescent="0.25">
      <c r="A17" s="53" t="s">
        <v>17</v>
      </c>
      <c r="B17" s="53"/>
      <c r="C17" s="53"/>
      <c r="D17" s="53"/>
      <c r="E17" s="53"/>
    </row>
    <row r="18" spans="1:7" ht="63.75" customHeight="1" x14ac:dyDescent="0.25">
      <c r="A18" s="53" t="s">
        <v>27</v>
      </c>
      <c r="B18" s="53"/>
      <c r="C18" s="53"/>
      <c r="D18" s="53"/>
      <c r="E18" s="53"/>
    </row>
    <row r="19" spans="1:7" ht="42.75" customHeight="1" x14ac:dyDescent="0.25">
      <c r="A19" s="59" t="s">
        <v>28</v>
      </c>
      <c r="B19" s="59"/>
      <c r="C19" s="59"/>
      <c r="D19" s="59"/>
      <c r="E19" s="59"/>
    </row>
    <row r="20" spans="1:7" x14ac:dyDescent="0.25">
      <c r="A20" s="59"/>
      <c r="B20" s="59"/>
      <c r="C20" s="59"/>
      <c r="D20" s="59"/>
      <c r="E20" s="59"/>
      <c r="F20" s="2">
        <v>374.9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8" t="s">
        <v>43</v>
      </c>
      <c r="B22" s="9" t="s">
        <v>42</v>
      </c>
      <c r="C22" s="3" t="s">
        <v>4</v>
      </c>
      <c r="D22" s="3">
        <v>10.38</v>
      </c>
      <c r="E22" s="8">
        <f>D22*F20*G20</f>
        <v>11674.386</v>
      </c>
    </row>
    <row r="23" spans="1:7" x14ac:dyDescent="0.25">
      <c r="A23" s="7" t="s">
        <v>39</v>
      </c>
      <c r="B23" s="9" t="s">
        <v>23</v>
      </c>
      <c r="C23" s="3" t="s">
        <v>4</v>
      </c>
      <c r="D23" s="3">
        <v>4.68</v>
      </c>
      <c r="E23" s="8">
        <f>D23*F20*G20</f>
        <v>5263.5959999999995</v>
      </c>
    </row>
    <row r="24" spans="1:7" x14ac:dyDescent="0.25">
      <c r="A24" s="7" t="s">
        <v>29</v>
      </c>
      <c r="B24" s="9" t="s">
        <v>50</v>
      </c>
      <c r="C24" s="3" t="s">
        <v>30</v>
      </c>
      <c r="D24" s="19"/>
      <c r="E24" s="8">
        <f>316+192.32</f>
        <v>508.32</v>
      </c>
    </row>
    <row r="25" spans="1:7" ht="30" x14ac:dyDescent="0.25">
      <c r="A25" s="30" t="s">
        <v>53</v>
      </c>
      <c r="B25" s="9" t="s">
        <v>54</v>
      </c>
      <c r="C25" s="3"/>
      <c r="D25" s="3"/>
      <c r="E25" s="8">
        <v>97548.03</v>
      </c>
    </row>
    <row r="26" spans="1:7" x14ac:dyDescent="0.25">
      <c r="A26" s="10" t="s">
        <v>31</v>
      </c>
      <c r="B26" s="11"/>
      <c r="C26" s="12"/>
      <c r="D26" s="12"/>
      <c r="E26" s="13">
        <f>SUM(E22:E25)</f>
        <v>114994.33199999999</v>
      </c>
    </row>
    <row r="27" spans="1:7" s="14" customFormat="1" x14ac:dyDescent="0.25">
      <c r="A27" s="2"/>
      <c r="B27" s="2"/>
      <c r="C27" s="2"/>
      <c r="D27" s="2"/>
      <c r="E27" s="2"/>
    </row>
    <row r="28" spans="1:7" ht="34.9" customHeight="1" x14ac:dyDescent="0.25">
      <c r="A28" s="60" t="s">
        <v>55</v>
      </c>
      <c r="B28" s="60"/>
      <c r="C28" s="60"/>
      <c r="D28" s="60"/>
      <c r="E28" s="60"/>
    </row>
    <row r="29" spans="1:7" ht="29.45" customHeight="1" x14ac:dyDescent="0.25">
      <c r="A29" s="53" t="s">
        <v>21</v>
      </c>
      <c r="B29" s="53"/>
      <c r="C29" s="53"/>
      <c r="D29" s="53"/>
      <c r="E29" s="53"/>
    </row>
    <row r="30" spans="1:7" ht="13.15" customHeight="1" x14ac:dyDescent="0.25">
      <c r="A30" s="53" t="s">
        <v>20</v>
      </c>
      <c r="B30" s="53"/>
      <c r="C30" s="53"/>
      <c r="D30" s="53"/>
      <c r="E30" s="53"/>
    </row>
    <row r="31" spans="1:7" ht="33.75" customHeight="1" x14ac:dyDescent="0.25">
      <c r="A31" s="53" t="s">
        <v>32</v>
      </c>
      <c r="B31" s="53"/>
      <c r="C31" s="53"/>
      <c r="D31" s="53"/>
      <c r="E31" s="53"/>
    </row>
    <row r="32" spans="1:7" ht="28.5" customHeight="1" x14ac:dyDescent="0.25">
      <c r="A32" s="53" t="s">
        <v>18</v>
      </c>
      <c r="B32" s="53"/>
      <c r="C32" s="53"/>
      <c r="D32" s="53"/>
      <c r="E32" s="53"/>
    </row>
    <row r="33" spans="1:5" x14ac:dyDescent="0.25">
      <c r="A33" s="56" t="s">
        <v>5</v>
      </c>
      <c r="B33" s="56"/>
      <c r="C33" s="56"/>
      <c r="D33" s="56"/>
      <c r="E33" s="56"/>
    </row>
    <row r="34" spans="1:5" x14ac:dyDescent="0.25">
      <c r="A34" s="53" t="s">
        <v>18</v>
      </c>
      <c r="B34" s="53"/>
      <c r="C34" s="53"/>
      <c r="D34" s="53"/>
      <c r="E34" s="53"/>
    </row>
    <row r="35" spans="1:5" x14ac:dyDescent="0.25">
      <c r="A35" s="54" t="s">
        <v>45</v>
      </c>
      <c r="B35" s="54"/>
      <c r="C35" s="54"/>
      <c r="D35" s="54"/>
      <c r="E35" s="54"/>
    </row>
    <row r="36" spans="1:5" x14ac:dyDescent="0.25">
      <c r="B36" s="55" t="s">
        <v>19</v>
      </c>
      <c r="C36" s="55"/>
      <c r="D36" s="55"/>
      <c r="E36" s="6" t="s">
        <v>6</v>
      </c>
    </row>
    <row r="37" spans="1:5" x14ac:dyDescent="0.25">
      <c r="A37" s="27"/>
      <c r="B37" s="27"/>
      <c r="C37" s="27"/>
      <c r="D37" s="27"/>
      <c r="E37" s="27"/>
    </row>
    <row r="38" spans="1:5" x14ac:dyDescent="0.25">
      <c r="A38" s="54" t="s">
        <v>33</v>
      </c>
      <c r="B38" s="54"/>
      <c r="C38" s="54"/>
      <c r="D38" s="54"/>
      <c r="E38" s="54"/>
    </row>
    <row r="39" spans="1:5" x14ac:dyDescent="0.25">
      <c r="B39" s="55" t="s">
        <v>19</v>
      </c>
      <c r="C39" s="55"/>
      <c r="D39" s="55"/>
      <c r="E39" s="6" t="s">
        <v>6</v>
      </c>
    </row>
    <row r="42" spans="1:5" x14ac:dyDescent="0.25">
      <c r="A42" s="22" t="s">
        <v>37</v>
      </c>
    </row>
    <row r="43" spans="1:5" x14ac:dyDescent="0.25">
      <c r="A43" s="14" t="s">
        <v>34</v>
      </c>
    </row>
    <row r="44" spans="1:5" x14ac:dyDescent="0.25">
      <c r="A44" s="2" t="s">
        <v>41</v>
      </c>
      <c r="B44" s="15">
        <f>'1кв'!B48</f>
        <v>61004.987999999998</v>
      </c>
    </row>
    <row r="45" spans="1:5" ht="17.25" customHeight="1" x14ac:dyDescent="0.25">
      <c r="A45" s="29" t="s">
        <v>46</v>
      </c>
      <c r="B45" s="16"/>
    </row>
    <row r="46" spans="1:5" x14ac:dyDescent="0.25">
      <c r="A46" s="2" t="s">
        <v>35</v>
      </c>
      <c r="B46" s="17">
        <v>27723.93</v>
      </c>
    </row>
    <row r="47" spans="1:5" ht="30" x14ac:dyDescent="0.25">
      <c r="A47" s="29" t="s">
        <v>38</v>
      </c>
      <c r="B47" s="17">
        <f>E26</f>
        <v>114994.33199999999</v>
      </c>
    </row>
    <row r="48" spans="1:5" x14ac:dyDescent="0.25">
      <c r="A48" s="14" t="s">
        <v>36</v>
      </c>
      <c r="B48" s="15">
        <f>B44+B46-B47</f>
        <v>-26265.41399999999</v>
      </c>
    </row>
  </sheetData>
  <mergeCells count="29">
    <mergeCell ref="A34:E34"/>
    <mergeCell ref="A35:E35"/>
    <mergeCell ref="B36:D36"/>
    <mergeCell ref="A38:E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22" zoomScaleSheetLayoutView="100" workbookViewId="0">
      <selection activeCell="A29" sqref="A29:E29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 x14ac:dyDescent="0.25">
      <c r="A1" s="61" t="s">
        <v>11</v>
      </c>
      <c r="B1" s="61"/>
      <c r="C1" s="61"/>
      <c r="D1" s="61"/>
      <c r="E1" s="61"/>
    </row>
    <row r="2" spans="1:5" ht="32.25" customHeight="1" x14ac:dyDescent="0.25">
      <c r="A2" s="62" t="s">
        <v>12</v>
      </c>
      <c r="B2" s="63"/>
      <c r="C2" s="63"/>
      <c r="D2" s="63"/>
      <c r="E2" s="63"/>
    </row>
    <row r="3" spans="1:5" x14ac:dyDescent="0.25">
      <c r="A3" s="64" t="s">
        <v>51</v>
      </c>
      <c r="B3" s="64"/>
      <c r="C3" s="64"/>
      <c r="D3" s="64"/>
      <c r="E3" s="64"/>
    </row>
    <row r="4" spans="1:5" s="1" customFormat="1" ht="15.75" x14ac:dyDescent="0.25">
      <c r="A4" s="5" t="s">
        <v>13</v>
      </c>
      <c r="B4" s="20"/>
      <c r="C4" s="20"/>
      <c r="D4" s="21"/>
      <c r="E4" s="26">
        <v>45930</v>
      </c>
    </row>
    <row r="5" spans="1:5" x14ac:dyDescent="0.25">
      <c r="A5" s="28"/>
      <c r="B5" s="4"/>
      <c r="C5" s="4"/>
      <c r="D5" s="4"/>
      <c r="E5" s="4"/>
    </row>
    <row r="6" spans="1:5" x14ac:dyDescent="0.25">
      <c r="A6" s="53" t="s">
        <v>0</v>
      </c>
      <c r="B6" s="53"/>
      <c r="C6" s="53"/>
      <c r="D6" s="53"/>
      <c r="E6" s="53"/>
    </row>
    <row r="7" spans="1:5" x14ac:dyDescent="0.25">
      <c r="A7" s="65" t="s">
        <v>24</v>
      </c>
      <c r="B7" s="65"/>
      <c r="C7" s="65"/>
      <c r="D7" s="65"/>
      <c r="E7" s="65"/>
    </row>
    <row r="8" spans="1:5" x14ac:dyDescent="0.25">
      <c r="A8" s="57" t="s">
        <v>1</v>
      </c>
      <c r="B8" s="57"/>
      <c r="C8" s="57"/>
      <c r="D8" s="57"/>
      <c r="E8" s="57"/>
    </row>
    <row r="9" spans="1:5" x14ac:dyDescent="0.25">
      <c r="A9" s="53" t="s">
        <v>25</v>
      </c>
      <c r="B9" s="53"/>
      <c r="C9" s="53"/>
      <c r="D9" s="53"/>
      <c r="E9" s="53"/>
    </row>
    <row r="10" spans="1:5" ht="25.5" customHeight="1" x14ac:dyDescent="0.25">
      <c r="A10" s="66" t="s">
        <v>14</v>
      </c>
      <c r="B10" s="67"/>
      <c r="C10" s="67"/>
      <c r="D10" s="67"/>
      <c r="E10" s="67"/>
    </row>
    <row r="11" spans="1:5" ht="29.25" customHeight="1" x14ac:dyDescent="0.25">
      <c r="A11" s="53" t="s">
        <v>26</v>
      </c>
      <c r="B11" s="53"/>
      <c r="C11" s="53"/>
      <c r="D11" s="53"/>
      <c r="E11" s="53"/>
    </row>
    <row r="12" spans="1:5" x14ac:dyDescent="0.25">
      <c r="A12" s="57" t="s">
        <v>15</v>
      </c>
      <c r="B12" s="58"/>
      <c r="C12" s="58"/>
      <c r="D12" s="58"/>
      <c r="E12" s="58"/>
    </row>
    <row r="13" spans="1:5" x14ac:dyDescent="0.25">
      <c r="A13" s="53" t="s">
        <v>22</v>
      </c>
      <c r="B13" s="53"/>
      <c r="C13" s="53"/>
      <c r="D13" s="53"/>
      <c r="E13" s="53"/>
    </row>
    <row r="14" spans="1:5" ht="11.25" customHeight="1" x14ac:dyDescent="0.25">
      <c r="A14" s="57" t="s">
        <v>2</v>
      </c>
      <c r="B14" s="58"/>
      <c r="C14" s="58"/>
      <c r="D14" s="58"/>
      <c r="E14" s="58"/>
    </row>
    <row r="15" spans="1:5" x14ac:dyDescent="0.25">
      <c r="A15" s="53" t="s">
        <v>44</v>
      </c>
      <c r="B15" s="53"/>
      <c r="C15" s="53"/>
      <c r="D15" s="53"/>
      <c r="E15" s="53"/>
    </row>
    <row r="16" spans="1:5" ht="10.5" customHeight="1" x14ac:dyDescent="0.25">
      <c r="A16" s="57" t="s">
        <v>16</v>
      </c>
      <c r="B16" s="58"/>
      <c r="C16" s="58"/>
      <c r="D16" s="58"/>
      <c r="E16" s="58"/>
    </row>
    <row r="17" spans="1:7" ht="30.75" customHeight="1" x14ac:dyDescent="0.25">
      <c r="A17" s="53" t="s">
        <v>17</v>
      </c>
      <c r="B17" s="53"/>
      <c r="C17" s="53"/>
      <c r="D17" s="53"/>
      <c r="E17" s="53"/>
    </row>
    <row r="18" spans="1:7" ht="63.75" customHeight="1" x14ac:dyDescent="0.25">
      <c r="A18" s="53" t="s">
        <v>27</v>
      </c>
      <c r="B18" s="53"/>
      <c r="C18" s="53"/>
      <c r="D18" s="53"/>
      <c r="E18" s="53"/>
    </row>
    <row r="19" spans="1:7" ht="42.75" customHeight="1" x14ac:dyDescent="0.25">
      <c r="A19" s="59" t="s">
        <v>28</v>
      </c>
      <c r="B19" s="59"/>
      <c r="C19" s="59"/>
      <c r="D19" s="59"/>
      <c r="E19" s="59"/>
    </row>
    <row r="20" spans="1:7" x14ac:dyDescent="0.25">
      <c r="A20" s="59"/>
      <c r="B20" s="59"/>
      <c r="C20" s="59"/>
      <c r="D20" s="59"/>
      <c r="E20" s="59"/>
      <c r="F20" s="2">
        <v>374.9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8" t="s">
        <v>43</v>
      </c>
      <c r="B22" s="9" t="s">
        <v>42</v>
      </c>
      <c r="C22" s="3" t="s">
        <v>4</v>
      </c>
      <c r="D22" s="3">
        <v>11.37</v>
      </c>
      <c r="E22" s="8">
        <f>D22*F20*G20</f>
        <v>12787.838999999998</v>
      </c>
    </row>
    <row r="23" spans="1:7" x14ac:dyDescent="0.25">
      <c r="A23" s="7" t="s">
        <v>39</v>
      </c>
      <c r="B23" s="9" t="s">
        <v>23</v>
      </c>
      <c r="C23" s="3" t="s">
        <v>4</v>
      </c>
      <c r="D23" s="3">
        <v>5.12</v>
      </c>
      <c r="E23" s="8">
        <f>D23*F20*G20</f>
        <v>5758.4639999999999</v>
      </c>
    </row>
    <row r="24" spans="1:7" x14ac:dyDescent="0.25">
      <c r="A24" s="7" t="s">
        <v>29</v>
      </c>
      <c r="B24" s="9" t="s">
        <v>52</v>
      </c>
      <c r="C24" s="3" t="s">
        <v>30</v>
      </c>
      <c r="D24" s="19"/>
      <c r="E24" s="8">
        <v>300.89</v>
      </c>
    </row>
    <row r="25" spans="1:7" x14ac:dyDescent="0.25">
      <c r="A25" s="7"/>
      <c r="B25" s="9"/>
      <c r="C25" s="3"/>
      <c r="D25" s="3"/>
      <c r="E25" s="8"/>
    </row>
    <row r="26" spans="1:7" x14ac:dyDescent="0.25">
      <c r="A26" s="10" t="s">
        <v>31</v>
      </c>
      <c r="B26" s="11"/>
      <c r="C26" s="12"/>
      <c r="D26" s="12"/>
      <c r="E26" s="13">
        <f>SUM(E22:E25)</f>
        <v>18847.192999999999</v>
      </c>
    </row>
    <row r="27" spans="1:7" s="14" customFormat="1" x14ac:dyDescent="0.25">
      <c r="A27" s="2"/>
      <c r="B27" s="2"/>
      <c r="C27" s="2"/>
      <c r="D27" s="2"/>
      <c r="E27" s="2"/>
    </row>
    <row r="28" spans="1:7" ht="34.9" customHeight="1" x14ac:dyDescent="0.25">
      <c r="A28" s="60" t="s">
        <v>56</v>
      </c>
      <c r="B28" s="60"/>
      <c r="C28" s="60"/>
      <c r="D28" s="60"/>
      <c r="E28" s="60"/>
    </row>
    <row r="29" spans="1:7" ht="29.45" customHeight="1" x14ac:dyDescent="0.25">
      <c r="A29" s="53" t="s">
        <v>21</v>
      </c>
      <c r="B29" s="53"/>
      <c r="C29" s="53"/>
      <c r="D29" s="53"/>
      <c r="E29" s="53"/>
    </row>
    <row r="30" spans="1:7" ht="13.15" customHeight="1" x14ac:dyDescent="0.25">
      <c r="A30" s="53" t="s">
        <v>20</v>
      </c>
      <c r="B30" s="53"/>
      <c r="C30" s="53"/>
      <c r="D30" s="53"/>
      <c r="E30" s="53"/>
    </row>
    <row r="31" spans="1:7" ht="33.75" customHeight="1" x14ac:dyDescent="0.25">
      <c r="A31" s="53" t="s">
        <v>32</v>
      </c>
      <c r="B31" s="53"/>
      <c r="C31" s="53"/>
      <c r="D31" s="53"/>
      <c r="E31" s="53"/>
    </row>
    <row r="32" spans="1:7" ht="28.5" customHeight="1" x14ac:dyDescent="0.25">
      <c r="A32" s="53" t="s">
        <v>18</v>
      </c>
      <c r="B32" s="53"/>
      <c r="C32" s="53"/>
      <c r="D32" s="53"/>
      <c r="E32" s="53"/>
    </row>
    <row r="33" spans="1:5" x14ac:dyDescent="0.25">
      <c r="A33" s="56" t="s">
        <v>5</v>
      </c>
      <c r="B33" s="56"/>
      <c r="C33" s="56"/>
      <c r="D33" s="56"/>
      <c r="E33" s="56"/>
    </row>
    <row r="34" spans="1:5" x14ac:dyDescent="0.25">
      <c r="A34" s="53" t="s">
        <v>18</v>
      </c>
      <c r="B34" s="53"/>
      <c r="C34" s="53"/>
      <c r="D34" s="53"/>
      <c r="E34" s="53"/>
    </row>
    <row r="35" spans="1:5" x14ac:dyDescent="0.25">
      <c r="A35" s="54" t="s">
        <v>45</v>
      </c>
      <c r="B35" s="54"/>
      <c r="C35" s="54"/>
      <c r="D35" s="54"/>
      <c r="E35" s="54"/>
    </row>
    <row r="36" spans="1:5" x14ac:dyDescent="0.25">
      <c r="B36" s="55" t="s">
        <v>19</v>
      </c>
      <c r="C36" s="55"/>
      <c r="D36" s="55"/>
      <c r="E36" s="6" t="s">
        <v>6</v>
      </c>
    </row>
    <row r="37" spans="1:5" x14ac:dyDescent="0.25">
      <c r="A37" s="27"/>
      <c r="B37" s="27"/>
      <c r="C37" s="27"/>
      <c r="D37" s="27"/>
      <c r="E37" s="27"/>
    </row>
    <row r="38" spans="1:5" x14ac:dyDescent="0.25">
      <c r="A38" s="54" t="s">
        <v>33</v>
      </c>
      <c r="B38" s="54"/>
      <c r="C38" s="54"/>
      <c r="D38" s="54"/>
      <c r="E38" s="54"/>
    </row>
    <row r="39" spans="1:5" x14ac:dyDescent="0.25">
      <c r="B39" s="55" t="s">
        <v>19</v>
      </c>
      <c r="C39" s="55"/>
      <c r="D39" s="55"/>
      <c r="E39" s="6" t="s">
        <v>6</v>
      </c>
    </row>
    <row r="42" spans="1:5" x14ac:dyDescent="0.25">
      <c r="A42" s="22" t="s">
        <v>37</v>
      </c>
    </row>
    <row r="43" spans="1:5" x14ac:dyDescent="0.25">
      <c r="A43" s="14" t="s">
        <v>34</v>
      </c>
    </row>
    <row r="44" spans="1:5" x14ac:dyDescent="0.25">
      <c r="A44" s="2" t="s">
        <v>41</v>
      </c>
      <c r="B44" s="15">
        <f>'2кв'!B48</f>
        <v>-26265.41399999999</v>
      </c>
    </row>
    <row r="45" spans="1:5" ht="17.25" customHeight="1" x14ac:dyDescent="0.25">
      <c r="A45" s="29" t="s">
        <v>57</v>
      </c>
      <c r="B45" s="16"/>
    </row>
    <row r="46" spans="1:5" x14ac:dyDescent="0.25">
      <c r="A46" s="2" t="s">
        <v>35</v>
      </c>
      <c r="B46" s="17">
        <v>29478.41</v>
      </c>
    </row>
    <row r="47" spans="1:5" ht="30" x14ac:dyDescent="0.25">
      <c r="A47" s="29" t="s">
        <v>38</v>
      </c>
      <c r="B47" s="17">
        <f>E26</f>
        <v>18847.192999999999</v>
      </c>
    </row>
    <row r="48" spans="1:5" x14ac:dyDescent="0.25">
      <c r="A48" s="14" t="s">
        <v>36</v>
      </c>
      <c r="B48" s="15">
        <f>B44+B46-B47</f>
        <v>-15634.196999999989</v>
      </c>
    </row>
  </sheetData>
  <mergeCells count="29">
    <mergeCell ref="A34:E34"/>
    <mergeCell ref="A35:E35"/>
    <mergeCell ref="B36:D36"/>
    <mergeCell ref="A38:E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zoomScaleSheetLayoutView="100" workbookViewId="0">
      <selection activeCell="A31" sqref="A31:E31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 x14ac:dyDescent="0.25">
      <c r="A1" s="61" t="s">
        <v>11</v>
      </c>
      <c r="B1" s="61"/>
      <c r="C1" s="61"/>
      <c r="D1" s="61"/>
      <c r="E1" s="61"/>
    </row>
    <row r="2" spans="1:5" ht="32.25" customHeight="1" x14ac:dyDescent="0.25">
      <c r="A2" s="62" t="s">
        <v>12</v>
      </c>
      <c r="B2" s="63"/>
      <c r="C2" s="63"/>
      <c r="D2" s="63"/>
      <c r="E2" s="63"/>
    </row>
    <row r="3" spans="1:5" x14ac:dyDescent="0.25">
      <c r="A3" s="64" t="s">
        <v>58</v>
      </c>
      <c r="B3" s="64"/>
      <c r="C3" s="64"/>
      <c r="D3" s="64"/>
      <c r="E3" s="64"/>
    </row>
    <row r="4" spans="1:5" s="1" customFormat="1" ht="15.75" x14ac:dyDescent="0.25">
      <c r="A4" s="34" t="s">
        <v>13</v>
      </c>
      <c r="B4" s="4"/>
      <c r="C4" s="4"/>
      <c r="D4" s="2"/>
      <c r="E4" s="35">
        <v>46022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53" t="s">
        <v>0</v>
      </c>
      <c r="B6" s="53"/>
      <c r="C6" s="53"/>
      <c r="D6" s="53"/>
      <c r="E6" s="53"/>
    </row>
    <row r="7" spans="1:5" x14ac:dyDescent="0.25">
      <c r="A7" s="65" t="s">
        <v>24</v>
      </c>
      <c r="B7" s="65"/>
      <c r="C7" s="65"/>
      <c r="D7" s="65"/>
      <c r="E7" s="65"/>
    </row>
    <row r="8" spans="1:5" x14ac:dyDescent="0.25">
      <c r="A8" s="57" t="s">
        <v>1</v>
      </c>
      <c r="B8" s="57"/>
      <c r="C8" s="57"/>
      <c r="D8" s="57"/>
      <c r="E8" s="57"/>
    </row>
    <row r="9" spans="1:5" x14ac:dyDescent="0.25">
      <c r="A9" s="53" t="s">
        <v>25</v>
      </c>
      <c r="B9" s="53"/>
      <c r="C9" s="53"/>
      <c r="D9" s="53"/>
      <c r="E9" s="53"/>
    </row>
    <row r="10" spans="1:5" ht="25.5" customHeight="1" x14ac:dyDescent="0.25">
      <c r="A10" s="66" t="s">
        <v>14</v>
      </c>
      <c r="B10" s="67"/>
      <c r="C10" s="67"/>
      <c r="D10" s="67"/>
      <c r="E10" s="67"/>
    </row>
    <row r="11" spans="1:5" ht="29.25" customHeight="1" x14ac:dyDescent="0.25">
      <c r="A11" s="53" t="s">
        <v>26</v>
      </c>
      <c r="B11" s="53"/>
      <c r="C11" s="53"/>
      <c r="D11" s="53"/>
      <c r="E11" s="53"/>
    </row>
    <row r="12" spans="1:5" x14ac:dyDescent="0.25">
      <c r="A12" s="57" t="s">
        <v>15</v>
      </c>
      <c r="B12" s="58"/>
      <c r="C12" s="58"/>
      <c r="D12" s="58"/>
      <c r="E12" s="58"/>
    </row>
    <row r="13" spans="1:5" x14ac:dyDescent="0.25">
      <c r="A13" s="53" t="s">
        <v>22</v>
      </c>
      <c r="B13" s="53"/>
      <c r="C13" s="53"/>
      <c r="D13" s="53"/>
      <c r="E13" s="53"/>
    </row>
    <row r="14" spans="1:5" ht="11.25" customHeight="1" x14ac:dyDescent="0.25">
      <c r="A14" s="57" t="s">
        <v>2</v>
      </c>
      <c r="B14" s="58"/>
      <c r="C14" s="58"/>
      <c r="D14" s="58"/>
      <c r="E14" s="58"/>
    </row>
    <row r="15" spans="1:5" x14ac:dyDescent="0.25">
      <c r="A15" s="53" t="s">
        <v>44</v>
      </c>
      <c r="B15" s="53"/>
      <c r="C15" s="53"/>
      <c r="D15" s="53"/>
      <c r="E15" s="53"/>
    </row>
    <row r="16" spans="1:5" ht="10.5" customHeight="1" x14ac:dyDescent="0.25">
      <c r="A16" s="57" t="s">
        <v>16</v>
      </c>
      <c r="B16" s="58"/>
      <c r="C16" s="58"/>
      <c r="D16" s="58"/>
      <c r="E16" s="58"/>
    </row>
    <row r="17" spans="1:7" ht="30.75" customHeight="1" x14ac:dyDescent="0.25">
      <c r="A17" s="53" t="s">
        <v>17</v>
      </c>
      <c r="B17" s="53"/>
      <c r="C17" s="53"/>
      <c r="D17" s="53"/>
      <c r="E17" s="53"/>
    </row>
    <row r="18" spans="1:7" ht="63.75" customHeight="1" x14ac:dyDescent="0.25">
      <c r="A18" s="53" t="s">
        <v>27</v>
      </c>
      <c r="B18" s="53"/>
      <c r="C18" s="53"/>
      <c r="D18" s="53"/>
      <c r="E18" s="53"/>
    </row>
    <row r="19" spans="1:7" ht="42.75" customHeight="1" x14ac:dyDescent="0.25">
      <c r="A19" s="59" t="s">
        <v>28</v>
      </c>
      <c r="B19" s="59"/>
      <c r="C19" s="59"/>
      <c r="D19" s="59"/>
      <c r="E19" s="59"/>
    </row>
    <row r="20" spans="1:7" x14ac:dyDescent="0.25">
      <c r="A20" s="59"/>
      <c r="B20" s="59"/>
      <c r="C20" s="59"/>
      <c r="D20" s="59"/>
      <c r="E20" s="59"/>
      <c r="F20" s="2">
        <v>374.9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8" t="s">
        <v>43</v>
      </c>
      <c r="B22" s="9" t="s">
        <v>42</v>
      </c>
      <c r="C22" s="3" t="s">
        <v>4</v>
      </c>
      <c r="D22" s="3">
        <v>11.37</v>
      </c>
      <c r="E22" s="8">
        <f>D22*F20*G20</f>
        <v>12787.838999999998</v>
      </c>
    </row>
    <row r="23" spans="1:7" x14ac:dyDescent="0.25">
      <c r="A23" s="7" t="s">
        <v>39</v>
      </c>
      <c r="B23" s="9" t="s">
        <v>23</v>
      </c>
      <c r="C23" s="3" t="s">
        <v>4</v>
      </c>
      <c r="D23" s="3">
        <v>5.12</v>
      </c>
      <c r="E23" s="8">
        <f>D23*F20*G20</f>
        <v>5758.4639999999999</v>
      </c>
    </row>
    <row r="24" spans="1:7" x14ac:dyDescent="0.25">
      <c r="A24" s="7" t="s">
        <v>29</v>
      </c>
      <c r="B24" s="9" t="s">
        <v>59</v>
      </c>
      <c r="C24" s="3" t="s">
        <v>30</v>
      </c>
      <c r="D24" s="19"/>
      <c r="E24" s="8">
        <v>50</v>
      </c>
    </row>
    <row r="25" spans="1:7" x14ac:dyDescent="0.25">
      <c r="A25" s="7"/>
      <c r="B25" s="9"/>
      <c r="C25" s="3"/>
      <c r="D25" s="3"/>
      <c r="E25" s="8"/>
    </row>
    <row r="26" spans="1:7" x14ac:dyDescent="0.25">
      <c r="A26" s="10" t="s">
        <v>31</v>
      </c>
      <c r="B26" s="11"/>
      <c r="C26" s="12"/>
      <c r="D26" s="12"/>
      <c r="E26" s="13">
        <f>SUM(E22:E25)</f>
        <v>18596.303</v>
      </c>
    </row>
    <row r="27" spans="1:7" s="14" customFormat="1" x14ac:dyDescent="0.25">
      <c r="A27" s="2"/>
      <c r="B27" s="2"/>
      <c r="C27" s="2"/>
      <c r="D27" s="2"/>
      <c r="E27" s="2"/>
    </row>
    <row r="28" spans="1:7" ht="34.9" customHeight="1" x14ac:dyDescent="0.25">
      <c r="A28" s="60" t="s">
        <v>78</v>
      </c>
      <c r="B28" s="60"/>
      <c r="C28" s="60"/>
      <c r="D28" s="60"/>
      <c r="E28" s="60"/>
    </row>
    <row r="29" spans="1:7" ht="29.45" customHeight="1" x14ac:dyDescent="0.25">
      <c r="A29" s="53" t="s">
        <v>21</v>
      </c>
      <c r="B29" s="53"/>
      <c r="C29" s="53"/>
      <c r="D29" s="53"/>
      <c r="E29" s="53"/>
    </row>
    <row r="30" spans="1:7" ht="13.15" customHeight="1" x14ac:dyDescent="0.25">
      <c r="A30" s="53" t="s">
        <v>20</v>
      </c>
      <c r="B30" s="53"/>
      <c r="C30" s="53"/>
      <c r="D30" s="53"/>
      <c r="E30" s="53"/>
    </row>
    <row r="31" spans="1:7" ht="33.75" customHeight="1" x14ac:dyDescent="0.25">
      <c r="A31" s="53" t="s">
        <v>32</v>
      </c>
      <c r="B31" s="53"/>
      <c r="C31" s="53"/>
      <c r="D31" s="53"/>
      <c r="E31" s="53"/>
    </row>
    <row r="32" spans="1:7" ht="28.5" customHeight="1" x14ac:dyDescent="0.25">
      <c r="A32" s="53" t="s">
        <v>18</v>
      </c>
      <c r="B32" s="53"/>
      <c r="C32" s="53"/>
      <c r="D32" s="53"/>
      <c r="E32" s="53"/>
    </row>
    <row r="33" spans="1:5" x14ac:dyDescent="0.25">
      <c r="A33" s="56" t="s">
        <v>5</v>
      </c>
      <c r="B33" s="56"/>
      <c r="C33" s="56"/>
      <c r="D33" s="56"/>
      <c r="E33" s="56"/>
    </row>
    <row r="34" spans="1:5" x14ac:dyDescent="0.25">
      <c r="A34" s="53" t="s">
        <v>18</v>
      </c>
      <c r="B34" s="53"/>
      <c r="C34" s="53"/>
      <c r="D34" s="53"/>
      <c r="E34" s="53"/>
    </row>
    <row r="35" spans="1:5" x14ac:dyDescent="0.25">
      <c r="A35" s="54" t="s">
        <v>45</v>
      </c>
      <c r="B35" s="54"/>
      <c r="C35" s="54"/>
      <c r="D35" s="54"/>
      <c r="E35" s="54"/>
    </row>
    <row r="36" spans="1:5" x14ac:dyDescent="0.25">
      <c r="B36" s="55" t="s">
        <v>19</v>
      </c>
      <c r="C36" s="55"/>
      <c r="D36" s="55"/>
      <c r="E36" s="6" t="s">
        <v>6</v>
      </c>
    </row>
    <row r="37" spans="1:5" x14ac:dyDescent="0.25">
      <c r="A37" s="31"/>
      <c r="B37" s="31"/>
      <c r="C37" s="31"/>
      <c r="D37" s="31"/>
      <c r="E37" s="31"/>
    </row>
    <row r="38" spans="1:5" x14ac:dyDescent="0.25">
      <c r="A38" s="54" t="s">
        <v>33</v>
      </c>
      <c r="B38" s="54"/>
      <c r="C38" s="54"/>
      <c r="D38" s="54"/>
      <c r="E38" s="54"/>
    </row>
    <row r="39" spans="1:5" x14ac:dyDescent="0.25">
      <c r="B39" s="55" t="s">
        <v>19</v>
      </c>
      <c r="C39" s="55"/>
      <c r="D39" s="55"/>
      <c r="E39" s="6" t="s">
        <v>6</v>
      </c>
    </row>
    <row r="42" spans="1:5" x14ac:dyDescent="0.25">
      <c r="A42" s="22" t="s">
        <v>37</v>
      </c>
    </row>
    <row r="43" spans="1:5" x14ac:dyDescent="0.25">
      <c r="A43" s="14" t="s">
        <v>34</v>
      </c>
    </row>
    <row r="44" spans="1:5" x14ac:dyDescent="0.25">
      <c r="A44" s="2" t="s">
        <v>41</v>
      </c>
      <c r="B44" s="15">
        <f>'3кв'!B48</f>
        <v>-15634.196999999989</v>
      </c>
    </row>
    <row r="45" spans="1:5" ht="17.25" customHeight="1" x14ac:dyDescent="0.25">
      <c r="A45" s="33" t="s">
        <v>57</v>
      </c>
      <c r="B45" s="16"/>
    </row>
    <row r="46" spans="1:5" x14ac:dyDescent="0.25">
      <c r="A46" s="2" t="s">
        <v>35</v>
      </c>
      <c r="B46" s="17">
        <v>30355.65</v>
      </c>
    </row>
    <row r="47" spans="1:5" ht="30" x14ac:dyDescent="0.25">
      <c r="A47" s="33" t="s">
        <v>38</v>
      </c>
      <c r="B47" s="17">
        <f>E26</f>
        <v>18596.303</v>
      </c>
    </row>
    <row r="48" spans="1:5" x14ac:dyDescent="0.25">
      <c r="A48" s="14" t="s">
        <v>36</v>
      </c>
      <c r="B48" s="15">
        <f>B44+B46-B47</f>
        <v>-3874.8499999999876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E35"/>
    <mergeCell ref="B36:D36"/>
    <mergeCell ref="A38:E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view="pageBreakPreview" topLeftCell="A8" zoomScaleSheetLayoutView="100" workbookViewId="0">
      <selection activeCell="B33" sqref="B33"/>
    </sheetView>
  </sheetViews>
  <sheetFormatPr defaultRowHeight="15" x14ac:dyDescent="0.25"/>
  <cols>
    <col min="1" max="1" width="10.5703125" customWidth="1"/>
    <col min="2" max="2" width="65.42578125" customWidth="1"/>
    <col min="3" max="3" width="15.28515625" customWidth="1"/>
    <col min="4" max="4" width="11.85546875" customWidth="1"/>
    <col min="5" max="5" width="14.7109375" customWidth="1"/>
    <col min="6" max="6" width="12.42578125" customWidth="1"/>
    <col min="7" max="7" width="12" customWidth="1"/>
    <col min="8" max="8" width="13.5703125" customWidth="1"/>
  </cols>
  <sheetData>
    <row r="1" spans="1:5" ht="15.75" x14ac:dyDescent="0.25">
      <c r="A1" s="69" t="s">
        <v>60</v>
      </c>
      <c r="B1" s="69"/>
      <c r="C1" s="69"/>
      <c r="D1" s="36"/>
    </row>
    <row r="2" spans="1:5" ht="15.75" x14ac:dyDescent="0.25">
      <c r="A2" s="70" t="s">
        <v>61</v>
      </c>
      <c r="B2" s="70"/>
      <c r="C2" s="70"/>
      <c r="D2" s="16"/>
    </row>
    <row r="3" spans="1:5" ht="15.75" x14ac:dyDescent="0.25">
      <c r="A3" s="70" t="s">
        <v>76</v>
      </c>
      <c r="B3" s="70"/>
      <c r="C3" s="70"/>
      <c r="D3" s="16"/>
    </row>
    <row r="4" spans="1:5" ht="15.75" x14ac:dyDescent="0.25">
      <c r="A4" s="69" t="s">
        <v>62</v>
      </c>
      <c r="B4" s="69"/>
      <c r="C4" s="69"/>
      <c r="D4" s="36"/>
    </row>
    <row r="5" spans="1:5" ht="15.75" x14ac:dyDescent="0.25">
      <c r="A5" s="71"/>
      <c r="B5" s="71"/>
      <c r="C5" s="71"/>
      <c r="D5" s="1"/>
    </row>
    <row r="6" spans="1:5" ht="15.75" x14ac:dyDescent="0.25">
      <c r="A6" s="16"/>
      <c r="B6" s="37" t="s">
        <v>63</v>
      </c>
      <c r="C6" s="38">
        <f>'1кв'!B44</f>
        <v>50219.040000000001</v>
      </c>
      <c r="D6" s="39"/>
    </row>
    <row r="7" spans="1:5" ht="15.75" x14ac:dyDescent="0.25">
      <c r="A7" s="40" t="s">
        <v>64</v>
      </c>
      <c r="B7" s="37" t="s">
        <v>80</v>
      </c>
      <c r="C7" s="38"/>
      <c r="D7" s="39"/>
    </row>
    <row r="8" spans="1:5" ht="15.75" x14ac:dyDescent="0.25">
      <c r="B8" s="41" t="s">
        <v>65</v>
      </c>
      <c r="C8" s="42">
        <f>'1кв'!B46+'2кв'!B46+'3кв'!B46+'4кв'!B46</f>
        <v>115281.92000000001</v>
      </c>
      <c r="D8" s="43"/>
    </row>
    <row r="9" spans="1:5" ht="15.75" x14ac:dyDescent="0.25">
      <c r="A9" s="20"/>
      <c r="B9" s="41" t="s">
        <v>66</v>
      </c>
      <c r="C9" s="44">
        <f>SUM(C8:C8)</f>
        <v>115281.92000000001</v>
      </c>
      <c r="D9" s="39"/>
    </row>
    <row r="10" spans="1:5" ht="15.75" x14ac:dyDescent="0.25">
      <c r="A10" s="1"/>
      <c r="B10" s="68"/>
      <c r="C10" s="68"/>
      <c r="D10" s="45"/>
    </row>
    <row r="11" spans="1:5" ht="15.75" x14ac:dyDescent="0.25">
      <c r="A11" s="46" t="s">
        <v>67</v>
      </c>
      <c r="B11" s="18" t="s">
        <v>43</v>
      </c>
      <c r="C11" s="42">
        <f>'1кв'!E22+'2кв'!E22+'3кв'!E22+'4кв'!E22</f>
        <v>48924.45</v>
      </c>
      <c r="D11" s="45"/>
    </row>
    <row r="12" spans="1:5" ht="15.75" x14ac:dyDescent="0.25">
      <c r="A12" s="46"/>
      <c r="B12" s="18" t="s">
        <v>39</v>
      </c>
      <c r="C12" s="42">
        <f>'1кв'!E23+'2кв'!E23+'3кв'!E23+'4кв'!E23</f>
        <v>22044.12</v>
      </c>
      <c r="D12" s="45"/>
    </row>
    <row r="13" spans="1:5" ht="15.75" x14ac:dyDescent="0.25">
      <c r="A13" s="1"/>
      <c r="B13" s="18" t="s">
        <v>29</v>
      </c>
      <c r="C13" s="42">
        <f>'1кв'!E24+'2кв'!E24+'3кв'!E24+'4кв'!E24</f>
        <v>859.21</v>
      </c>
      <c r="D13" s="45"/>
      <c r="E13" s="47"/>
    </row>
    <row r="14" spans="1:5" ht="15.75" x14ac:dyDescent="0.25">
      <c r="A14" s="46"/>
      <c r="B14" s="18" t="s">
        <v>79</v>
      </c>
      <c r="C14" s="42">
        <v>0</v>
      </c>
      <c r="D14" s="45"/>
    </row>
    <row r="15" spans="1:5" ht="15.75" x14ac:dyDescent="0.25">
      <c r="A15" s="46"/>
      <c r="B15" s="18" t="s">
        <v>68</v>
      </c>
      <c r="C15" s="42">
        <f>'2кв'!E25</f>
        <v>97548.03</v>
      </c>
      <c r="D15" s="45"/>
    </row>
    <row r="16" spans="1:5" ht="15.75" x14ac:dyDescent="0.25">
      <c r="A16" s="46"/>
      <c r="B16" s="18" t="s">
        <v>69</v>
      </c>
      <c r="C16" s="42"/>
      <c r="D16" s="45"/>
    </row>
    <row r="17" spans="1:5" ht="15.75" x14ac:dyDescent="0.25">
      <c r="A17" s="46"/>
      <c r="B17" s="30" t="s">
        <v>53</v>
      </c>
      <c r="C17" s="42">
        <f>'2кв'!E25</f>
        <v>97548.03</v>
      </c>
      <c r="D17" s="45"/>
    </row>
    <row r="18" spans="1:5" ht="15.75" x14ac:dyDescent="0.25">
      <c r="A18" s="46"/>
      <c r="B18" s="18"/>
      <c r="C18" s="42"/>
      <c r="D18" s="45"/>
    </row>
    <row r="19" spans="1:5" ht="15.75" x14ac:dyDescent="0.25">
      <c r="A19" s="46"/>
      <c r="B19" s="48"/>
      <c r="C19" s="42"/>
      <c r="D19" s="45"/>
    </row>
    <row r="20" spans="1:5" ht="15.75" x14ac:dyDescent="0.25">
      <c r="A20" s="1"/>
      <c r="B20" s="49" t="s">
        <v>70</v>
      </c>
      <c r="C20" s="44">
        <f>SUM(C11:C15)</f>
        <v>169375.81</v>
      </c>
      <c r="D20" s="45"/>
      <c r="E20" s="47"/>
    </row>
    <row r="21" spans="1:5" ht="15.75" x14ac:dyDescent="0.25">
      <c r="A21" s="1"/>
      <c r="B21" s="50" t="s">
        <v>77</v>
      </c>
      <c r="C21" s="44">
        <f>C6+C9-C20</f>
        <v>-3874.8499999999767</v>
      </c>
      <c r="D21" s="45"/>
    </row>
    <row r="22" spans="1:5" ht="15.75" x14ac:dyDescent="0.25">
      <c r="A22" s="1"/>
      <c r="B22" s="40"/>
      <c r="C22" s="40"/>
      <c r="D22" s="45"/>
    </row>
    <row r="23" spans="1:5" ht="15.75" x14ac:dyDescent="0.25">
      <c r="A23" s="1"/>
      <c r="B23" s="51" t="s">
        <v>71</v>
      </c>
      <c r="C23" s="51"/>
      <c r="D23" s="45"/>
    </row>
    <row r="24" spans="1:5" ht="15.75" x14ac:dyDescent="0.25">
      <c r="A24" s="1"/>
      <c r="B24" s="51" t="s">
        <v>72</v>
      </c>
      <c r="C24" s="72">
        <v>10118.549999999999</v>
      </c>
      <c r="D24" s="45"/>
    </row>
    <row r="25" spans="1:5" ht="15.75" x14ac:dyDescent="0.25">
      <c r="A25" s="1"/>
      <c r="B25" s="52" t="s">
        <v>81</v>
      </c>
      <c r="C25" s="73">
        <v>10118.549999999999</v>
      </c>
      <c r="D25" s="45"/>
    </row>
    <row r="26" spans="1:5" ht="15.75" x14ac:dyDescent="0.25">
      <c r="A26" s="1"/>
      <c r="B26" s="51" t="s">
        <v>73</v>
      </c>
      <c r="C26" s="72">
        <f>C25-C24</f>
        <v>0</v>
      </c>
      <c r="D26" s="45"/>
    </row>
    <row r="27" spans="1:5" ht="15.75" x14ac:dyDescent="0.25">
      <c r="A27" s="1"/>
      <c r="B27" s="40"/>
      <c r="C27" s="40"/>
      <c r="D27" s="45"/>
    </row>
    <row r="28" spans="1:5" ht="15.75" x14ac:dyDescent="0.25">
      <c r="A28" s="1"/>
      <c r="B28" s="40"/>
      <c r="C28" s="40"/>
      <c r="D28" s="45"/>
    </row>
    <row r="29" spans="1:5" ht="15.75" x14ac:dyDescent="0.25">
      <c r="A29" s="1" t="s">
        <v>74</v>
      </c>
      <c r="B29" s="40" t="s">
        <v>82</v>
      </c>
      <c r="C29" s="40"/>
      <c r="D29" s="45"/>
    </row>
    <row r="30" spans="1:5" ht="15.75" x14ac:dyDescent="0.25">
      <c r="A30" s="1"/>
      <c r="B30" s="40" t="s">
        <v>83</v>
      </c>
      <c r="C30" s="40"/>
      <c r="D30" s="45"/>
    </row>
    <row r="31" spans="1:5" ht="15.75" x14ac:dyDescent="0.25">
      <c r="A31" s="1"/>
      <c r="B31" s="40" t="s">
        <v>84</v>
      </c>
      <c r="C31" s="40"/>
      <c r="D31" s="45"/>
    </row>
    <row r="32" spans="1:5" ht="15.75" x14ac:dyDescent="0.25">
      <c r="A32" s="1"/>
      <c r="B32" s="40"/>
      <c r="C32" s="40"/>
      <c r="D32" s="45"/>
    </row>
    <row r="33" spans="1:4" ht="15.75" x14ac:dyDescent="0.25">
      <c r="A33" s="1"/>
      <c r="B33" s="40" t="s">
        <v>75</v>
      </c>
      <c r="C33" s="40"/>
      <c r="D33" s="45"/>
    </row>
    <row r="34" spans="1:4" ht="15.75" x14ac:dyDescent="0.25">
      <c r="A34" s="1"/>
      <c r="B34" s="40"/>
      <c r="C34" s="40"/>
      <c r="D34" s="45"/>
    </row>
    <row r="35" spans="1:4" ht="15.75" x14ac:dyDescent="0.25">
      <c r="A35" s="1"/>
      <c r="B35" s="40"/>
      <c r="C35" s="40"/>
      <c r="D35" s="45"/>
    </row>
    <row r="36" spans="1:4" ht="15.75" x14ac:dyDescent="0.25">
      <c r="A36" s="1"/>
      <c r="B36" s="40"/>
      <c r="C36" s="40"/>
      <c r="D36" s="45"/>
    </row>
    <row r="37" spans="1:4" ht="15.75" x14ac:dyDescent="0.25">
      <c r="A37" s="1"/>
      <c r="B37" s="40"/>
      <c r="C37" s="40"/>
      <c r="D37" s="45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2026-02-27T14:27:04Z</dcterms:modified>
</cp:coreProperties>
</file>