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65" windowWidth="14805" windowHeight="7950" activeTab="3"/>
  </bookViews>
  <sheets>
    <sheet name="1кв" sheetId="26" r:id="rId1"/>
    <sheet name="2кв" sheetId="27" r:id="rId2"/>
    <sheet name="3кв" sheetId="28" r:id="rId3"/>
    <sheet name="4кв" sheetId="29" r:id="rId4"/>
    <sheet name="отчет" sheetId="30" r:id="rId5"/>
  </sheets>
  <definedNames>
    <definedName name="_xlnm.Print_Area" localSheetId="0">'1кв'!$A$1:$E$48</definedName>
    <definedName name="_xlnm.Print_Area" localSheetId="1">'2кв'!$A$1:$E$47</definedName>
    <definedName name="_xlnm.Print_Area" localSheetId="2">'3кв'!$A$1:$E$47</definedName>
    <definedName name="_xlnm.Print_Area" localSheetId="3">'4кв'!$A$1:$E$47</definedName>
    <definedName name="_xlnm.Print_Area" localSheetId="4">отчет!$A$1:$C$32</definedName>
  </definedNames>
  <calcPr calcId="152511"/>
</workbook>
</file>

<file path=xl/calcChain.xml><?xml version="1.0" encoding="utf-8"?>
<calcChain xmlns="http://schemas.openxmlformats.org/spreadsheetml/2006/main">
  <c r="C24" i="30" l="1"/>
  <c r="C13" i="30" l="1"/>
  <c r="C12" i="30"/>
  <c r="C11" i="30"/>
  <c r="C8" i="30"/>
  <c r="C6" i="30"/>
  <c r="C18" i="30" l="1"/>
  <c r="C9" i="30"/>
  <c r="C19" i="30" l="1"/>
  <c r="B43" i="29"/>
  <c r="F20" i="29"/>
  <c r="E23" i="29" s="1"/>
  <c r="E22" i="29" l="1"/>
  <c r="E26" i="29" s="1"/>
  <c r="B46" i="29" s="1"/>
  <c r="B47" i="29" s="1"/>
  <c r="E22" i="28"/>
  <c r="E26" i="28" s="1"/>
  <c r="B46" i="28" s="1"/>
  <c r="F20" i="28"/>
  <c r="E23" i="28" s="1"/>
  <c r="B47" i="27"/>
  <c r="B43" i="28" s="1"/>
  <c r="B43" i="27"/>
  <c r="F20" i="27"/>
  <c r="E22" i="27" s="1"/>
  <c r="B47" i="28" l="1"/>
  <c r="E23" i="27"/>
  <c r="E26" i="27" s="1"/>
  <c r="B46" i="27" s="1"/>
  <c r="F20" i="26"/>
  <c r="E22" i="26" s="1"/>
  <c r="E26" i="26" s="1"/>
  <c r="E23" i="26" l="1"/>
  <c r="B47" i="26" s="1"/>
  <c r="B48" i="26" l="1"/>
</calcChain>
</file>

<file path=xl/sharedStrings.xml><?xml version="1.0" encoding="utf-8"?>
<sst xmlns="http://schemas.openxmlformats.org/spreadsheetml/2006/main" count="246" uniqueCount="88">
  <si>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</si>
  <si>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</si>
  <si>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</si>
  <si>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</si>
  <si>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</si>
  <si>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</si>
  <si>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</si>
  <si>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</si>
  <si>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</si>
  <si>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</si>
  <si>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</si>
  <si>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</si>
  <si>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</si>
  <si>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</si>
  <si>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</si>
  <si>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</si>
  <si>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</si>
  <si>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</si>
  <si>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</si>
  <si>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</si>
  <si>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</si>
  <si>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</si>
  <si>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</si>
  <si>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</si>
  <si>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</si>
  <si>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Пролетарская, д. 94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</si>
  <si>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№51  от   01.06.2015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</si>
  <si>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№94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Пролетарская</t>
    </r>
  </si>
  <si>
    <t>Стоимость материалов</t>
  </si>
  <si>
    <t>1 квартал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</si>
  <si>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</si>
  <si>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</si>
  <si>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</si>
  <si>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</si>
  <si>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</t>
  </si>
  <si>
    <t>Не жилые помещения - 81,7 м2</t>
  </si>
  <si>
    <t>Общая площадь квартир - 474 м2</t>
  </si>
  <si>
    <t>Расходы по содержанию и тек. Ремонту</t>
  </si>
  <si>
    <t xml:space="preserve">Общехозяйственные расходы </t>
  </si>
  <si>
    <t>Остаток на начало квартала</t>
  </si>
  <si>
    <t xml:space="preserve">определена приложением № 9 к договору </t>
  </si>
  <si>
    <t>Услуги по содержанию многоквартирного дома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</si>
  <si>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Аникиной Оксаны Васильевны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</si>
  <si>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 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б/н от 17.05.22 г.</t>
    </r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</si>
  <si>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Аникиной О.В.</t>
    </r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</si>
  <si>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</si>
  <si>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</si>
  <si>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42210,96</t>
  </si>
  <si>
    <t>за 1 квартал 2025 года</t>
  </si>
  <si>
    <t>31.03.2025 г.</t>
  </si>
  <si>
    <t xml:space="preserve">           2. Всего за период с "01" 01 2025 г. по "31" 03 2025 г. выполнено работ (оказано услуг) на общую сумму тридцать семь тысяч триста девяносто один  рубль 38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</si>
  <si>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</si>
  <si>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</si>
  <si>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</si>
  <si>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</si>
  <si>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</si>
  <si>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</si>
  <si>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семь тысяч триста семьдесят шесть  рублей 38 копеек.</t>
  </si>
  <si>
    <t xml:space="preserve">           2. Всего за период с "01" 07 2025 г. по "30" 09 2025 г. выполнено работ (оказано услуг) на общую сумму сорок тысячдевяностотри рубля 76 копеек</t>
  </si>
  <si>
    <t>Предъявлено населению 47078,97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</si>
  <si>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</si>
  <si>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</si>
  <si>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</si>
  <si>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</si>
  <si>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Пролетарская, д. 94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</si>
  <si>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</si>
  <si>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</si>
  <si>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</si>
  <si>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</si>
  <si>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</si>
  <si>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Услуги по содержанию многоквартирного дома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</si>
  <si>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</si>
  <si>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</si>
  <si>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</si>
  <si>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</si>
  <si>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01.01.2025г.</t>
  </si>
  <si>
    <t>Прирост (+) / уменьшение (-) задолженности за год</t>
  </si>
  <si>
    <t xml:space="preserve">Получил: </t>
  </si>
  <si>
    <t>_____________________________________________</t>
  </si>
  <si>
    <t>Остаток средств на 01.01.2026</t>
  </si>
  <si>
    <t>НА ЛИЦЕВОМ СЧЕТЕ  за  период  с 01.01.2025 г. по 31.12.2025г.</t>
  </si>
  <si>
    <t>Непредвиденные работы 00 ч/ч</t>
  </si>
  <si>
    <t xml:space="preserve">           2. Всего за период с "01" 10  2025 г. по "31" 12  2025 г.выполнено работ (оказано услуг) на общую сумму сорок тысяч четыреста восемьдесят три рубля 76 копеек</t>
  </si>
  <si>
    <t>Начислено всего 178579,86</t>
  </si>
  <si>
    <t>Задолженность населения по оплате на 01.01.2026г.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</si>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</sst>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0.000"/>
    <numFmt numFmtId="167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164" fontId="8" fillId="0" borderId="0" xfId="1" applyNumberFormat="1" applyFont="1"/>
    <xf numFmtId="164" fontId="4" fillId="0" borderId="0" xfId="1" applyNumberFormat="1" applyFont="1"/>
    <xf numFmtId="0" fontId="11" fillId="0" borderId="0" xfId="0" applyFont="1"/>
    <xf numFmtId="164" fontId="8" fillId="0" borderId="0" xfId="0" applyNumberFormat="1" applyFont="1"/>
    <xf numFmtId="0" fontId="4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66" fontId="4" fillId="0" borderId="0" xfId="0" applyNumberFormat="1" applyFont="1"/>
    <xf numFmtId="0" fontId="4" fillId="0" borderId="1" xfId="0" applyFont="1" applyBorder="1"/>
    <xf numFmtId="0" fontId="8" fillId="0" borderId="1" xfId="0" applyFont="1" applyBorder="1"/>
    <xf numFmtId="0" fontId="4" fillId="0" borderId="0" xfId="0" applyFont="1" applyBorder="1"/>
    <xf numFmtId="0" fontId="8" fillId="0" borderId="0" xfId="0" applyFont="1" applyBorder="1"/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4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3" fontId="8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5" fillId="0" borderId="0" xfId="0" applyFont="1" applyAlignment="1"/>
    <xf numFmtId="0" fontId="16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7" fontId="7" fillId="0" borderId="1" xfId="1" applyNumberFormat="1" applyFont="1" applyBorder="1" applyAlignment="1">
      <alignment horizontal="center"/>
    </xf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16" fillId="0" borderId="0" xfId="0" applyNumberFormat="1" applyFont="1"/>
    <xf numFmtId="49" fontId="3" fillId="0" borderId="4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3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view="pageBreakPreview" topLeftCell="A31" zoomScaleSheetLayoutView="100" workbookViewId="0">
      <selection activeCell="A27" sqref="A27:E2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5.2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48</v>
      </c>
      <c r="B3" s="67"/>
      <c r="C3" s="67"/>
      <c r="D3" s="67"/>
      <c r="E3" s="67"/>
    </row>
    <row r="4" spans="1:5" s="1" customFormat="1" ht="15.75" x14ac:dyDescent="0.25">
      <c r="A4" s="19" t="s">
        <v>13</v>
      </c>
      <c r="B4" s="4"/>
      <c r="C4" s="4"/>
      <c r="D4" s="26"/>
      <c r="E4" s="25" t="s">
        <v>49</v>
      </c>
    </row>
    <row r="5" spans="1:5" x14ac:dyDescent="0.25">
      <c r="A5" s="31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42</v>
      </c>
      <c r="B9" s="68"/>
      <c r="C9" s="68"/>
      <c r="D9" s="68"/>
      <c r="E9" s="68"/>
    </row>
    <row r="10" spans="1:5" ht="30" customHeight="1" x14ac:dyDescent="0.25">
      <c r="A10" s="70" t="s">
        <v>14</v>
      </c>
      <c r="B10" s="71"/>
      <c r="C10" s="71"/>
      <c r="D10" s="71"/>
      <c r="E10" s="71"/>
    </row>
    <row r="11" spans="1:5" ht="30" customHeight="1" x14ac:dyDescent="0.25">
      <c r="A11" s="68" t="s">
        <v>43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ht="17.2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45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32" ht="30.75" customHeight="1" x14ac:dyDescent="0.25">
      <c r="A17" s="68" t="s">
        <v>17</v>
      </c>
      <c r="B17" s="68"/>
      <c r="C17" s="68"/>
      <c r="D17" s="68"/>
      <c r="E17" s="68"/>
    </row>
    <row r="18" spans="1:32" ht="62.25" customHeight="1" x14ac:dyDescent="0.25">
      <c r="A18" s="68" t="s">
        <v>26</v>
      </c>
      <c r="B18" s="68"/>
      <c r="C18" s="68"/>
      <c r="D18" s="68"/>
      <c r="E18" s="68"/>
    </row>
    <row r="19" spans="1:32" ht="30" customHeight="1" x14ac:dyDescent="0.25">
      <c r="A19" s="73" t="s">
        <v>27</v>
      </c>
      <c r="B19" s="73"/>
      <c r="C19" s="73"/>
      <c r="D19" s="73"/>
      <c r="E19" s="73"/>
    </row>
    <row r="20" spans="1:32" x14ac:dyDescent="0.25">
      <c r="A20" s="73"/>
      <c r="B20" s="73"/>
      <c r="C20" s="73"/>
      <c r="D20" s="73"/>
      <c r="E20" s="73"/>
      <c r="F20" s="2">
        <f>81.7+474</f>
        <v>555.70000000000005</v>
      </c>
      <c r="G20" s="2">
        <v>3</v>
      </c>
    </row>
    <row r="21" spans="1:32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32" ht="38.25" x14ac:dyDescent="0.25">
      <c r="A22" s="18" t="s">
        <v>41</v>
      </c>
      <c r="B22" s="9" t="s">
        <v>40</v>
      </c>
      <c r="C22" s="3" t="s">
        <v>4</v>
      </c>
      <c r="D22" s="3">
        <v>17.739999999999998</v>
      </c>
      <c r="E22" s="8">
        <f>D22*F20*G20</f>
        <v>29574.353999999999</v>
      </c>
    </row>
    <row r="23" spans="1:32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7802.0280000000002</v>
      </c>
    </row>
    <row r="24" spans="1:32" x14ac:dyDescent="0.25">
      <c r="A24" s="7" t="s">
        <v>28</v>
      </c>
      <c r="B24" s="9" t="s">
        <v>29</v>
      </c>
      <c r="C24" s="3" t="s">
        <v>30</v>
      </c>
      <c r="D24" s="3"/>
      <c r="E24" s="8">
        <v>15</v>
      </c>
      <c r="G24" s="20"/>
    </row>
    <row r="25" spans="1:32" s="21" customFormat="1" x14ac:dyDescent="0.25">
      <c r="A25" s="27"/>
      <c r="B25" s="9"/>
      <c r="C25" s="3"/>
      <c r="D25" s="3"/>
      <c r="E25" s="8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22" customFormat="1" ht="14.25" x14ac:dyDescent="0.2">
      <c r="A26" s="10" t="s">
        <v>24</v>
      </c>
      <c r="B26" s="11"/>
      <c r="C26" s="12"/>
      <c r="D26" s="12"/>
      <c r="E26" s="32">
        <f>SUM(E22:E25)</f>
        <v>37391.381999999998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33" customHeight="1" x14ac:dyDescent="0.25">
      <c r="A27" s="74" t="s">
        <v>50</v>
      </c>
      <c r="B27" s="74"/>
      <c r="C27" s="74"/>
      <c r="D27" s="74"/>
      <c r="E27" s="7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30.75" customHeight="1" x14ac:dyDescent="0.25">
      <c r="A28" s="68" t="s">
        <v>21</v>
      </c>
      <c r="B28" s="68"/>
      <c r="C28" s="68"/>
      <c r="D28" s="68"/>
      <c r="E28" s="6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14.25" customHeight="1" x14ac:dyDescent="0.25">
      <c r="A29" s="68" t="s">
        <v>20</v>
      </c>
      <c r="B29" s="68"/>
      <c r="C29" s="68"/>
      <c r="D29" s="68"/>
      <c r="E29" s="68"/>
    </row>
    <row r="30" spans="1:32" ht="30" customHeight="1" x14ac:dyDescent="0.25">
      <c r="A30" s="68" t="s">
        <v>31</v>
      </c>
      <c r="B30" s="68"/>
      <c r="C30" s="68"/>
      <c r="D30" s="68"/>
      <c r="E30" s="68"/>
    </row>
    <row r="31" spans="1:32" x14ac:dyDescent="0.25">
      <c r="A31" s="68" t="s">
        <v>18</v>
      </c>
      <c r="B31" s="68"/>
      <c r="C31" s="68"/>
      <c r="D31" s="68"/>
      <c r="E31" s="68"/>
    </row>
    <row r="32" spans="1:32" x14ac:dyDescent="0.25">
      <c r="A32" s="72" t="s">
        <v>5</v>
      </c>
      <c r="B32" s="72"/>
      <c r="C32" s="72"/>
      <c r="D32" s="72"/>
      <c r="E32" s="72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5" t="s">
        <v>46</v>
      </c>
      <c r="B34" s="75"/>
      <c r="C34" s="75"/>
      <c r="D34" s="75"/>
      <c r="E34" s="5"/>
    </row>
    <row r="35" spans="1:5" x14ac:dyDescent="0.25">
      <c r="B35" s="76" t="s">
        <v>19</v>
      </c>
      <c r="C35" s="76"/>
      <c r="D35" s="76"/>
      <c r="E35" s="6" t="s">
        <v>6</v>
      </c>
    </row>
    <row r="36" spans="1:5" x14ac:dyDescent="0.25">
      <c r="A36" s="30"/>
      <c r="B36" s="30"/>
      <c r="C36" s="30"/>
      <c r="D36" s="30"/>
      <c r="E36" s="30"/>
    </row>
    <row r="37" spans="1:5" ht="15" customHeight="1" x14ac:dyDescent="0.25">
      <c r="A37" s="75" t="s">
        <v>44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40" spans="1:5" x14ac:dyDescent="0.25">
      <c r="A40" s="28" t="s">
        <v>36</v>
      </c>
    </row>
    <row r="41" spans="1:5" x14ac:dyDescent="0.25">
      <c r="A41" s="28" t="s">
        <v>35</v>
      </c>
    </row>
    <row r="42" spans="1:5" x14ac:dyDescent="0.25">
      <c r="A42" s="13" t="s">
        <v>32</v>
      </c>
    </row>
    <row r="43" spans="1:5" x14ac:dyDescent="0.25">
      <c r="A43" s="2" t="s">
        <v>39</v>
      </c>
      <c r="B43" s="14">
        <v>7122.71</v>
      </c>
    </row>
    <row r="44" spans="1:5" x14ac:dyDescent="0.25">
      <c r="A44" s="2" t="s">
        <v>47</v>
      </c>
      <c r="B44" s="15"/>
    </row>
    <row r="45" spans="1:5" x14ac:dyDescent="0.25">
      <c r="A45" s="2" t="s">
        <v>34</v>
      </c>
      <c r="B45" s="15">
        <v>41996.79</v>
      </c>
    </row>
    <row r="46" spans="1:5" x14ac:dyDescent="0.25">
      <c r="B46" s="15"/>
    </row>
    <row r="47" spans="1:5" ht="30" x14ac:dyDescent="0.25">
      <c r="A47" s="29" t="s">
        <v>37</v>
      </c>
      <c r="B47" s="15">
        <f>E26</f>
        <v>37391.381999999998</v>
      </c>
    </row>
    <row r="48" spans="1:5" x14ac:dyDescent="0.25">
      <c r="A48" s="16" t="s">
        <v>33</v>
      </c>
      <c r="B48" s="17">
        <f>B43+B45+B46-B47</f>
        <v>11728.118000000002</v>
      </c>
    </row>
    <row r="50" spans="2:2" x14ac:dyDescent="0.25">
      <c r="B50" s="2">
        <v>7122.71</v>
      </c>
    </row>
  </sheetData>
  <mergeCells count="29">
    <mergeCell ref="A33:E33"/>
    <mergeCell ref="A34:D34"/>
    <mergeCell ref="B35:D35"/>
    <mergeCell ref="A37:E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31" zoomScaleSheetLayoutView="100" workbookViewId="0">
      <selection activeCell="R10" sqref="R10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5.2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51</v>
      </c>
      <c r="B3" s="67"/>
      <c r="C3" s="67"/>
      <c r="D3" s="67"/>
      <c r="E3" s="67"/>
    </row>
    <row r="4" spans="1:5" s="1" customFormat="1" ht="15.75" x14ac:dyDescent="0.25">
      <c r="A4" s="19" t="s">
        <v>13</v>
      </c>
      <c r="B4" s="4"/>
      <c r="C4" s="4"/>
      <c r="D4" s="26"/>
      <c r="E4" s="25" t="s">
        <v>52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42</v>
      </c>
      <c r="B9" s="68"/>
      <c r="C9" s="68"/>
      <c r="D9" s="68"/>
      <c r="E9" s="68"/>
    </row>
    <row r="10" spans="1:5" ht="30" customHeight="1" x14ac:dyDescent="0.25">
      <c r="A10" s="70" t="s">
        <v>14</v>
      </c>
      <c r="B10" s="71"/>
      <c r="C10" s="71"/>
      <c r="D10" s="71"/>
      <c r="E10" s="71"/>
    </row>
    <row r="11" spans="1:5" ht="30" customHeight="1" x14ac:dyDescent="0.25">
      <c r="A11" s="68" t="s">
        <v>43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ht="17.2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45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32" ht="30.75" customHeight="1" x14ac:dyDescent="0.25">
      <c r="A17" s="68" t="s">
        <v>17</v>
      </c>
      <c r="B17" s="68"/>
      <c r="C17" s="68"/>
      <c r="D17" s="68"/>
      <c r="E17" s="68"/>
    </row>
    <row r="18" spans="1:32" ht="62.25" customHeight="1" x14ac:dyDescent="0.25">
      <c r="A18" s="68" t="s">
        <v>26</v>
      </c>
      <c r="B18" s="68"/>
      <c r="C18" s="68"/>
      <c r="D18" s="68"/>
      <c r="E18" s="68"/>
    </row>
    <row r="19" spans="1:32" ht="30" customHeight="1" x14ac:dyDescent="0.25">
      <c r="A19" s="73" t="s">
        <v>27</v>
      </c>
      <c r="B19" s="73"/>
      <c r="C19" s="73"/>
      <c r="D19" s="73"/>
      <c r="E19" s="73"/>
    </row>
    <row r="20" spans="1:32" x14ac:dyDescent="0.25">
      <c r="A20" s="73"/>
      <c r="B20" s="73"/>
      <c r="C20" s="73"/>
      <c r="D20" s="73"/>
      <c r="E20" s="73"/>
      <c r="F20" s="2">
        <f>81.7+474</f>
        <v>555.70000000000005</v>
      </c>
      <c r="G20" s="2">
        <v>3</v>
      </c>
    </row>
    <row r="21" spans="1:32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32" ht="38.25" x14ac:dyDescent="0.25">
      <c r="A22" s="18" t="s">
        <v>41</v>
      </c>
      <c r="B22" s="9" t="s">
        <v>40</v>
      </c>
      <c r="C22" s="3" t="s">
        <v>4</v>
      </c>
      <c r="D22" s="3">
        <v>17.739999999999998</v>
      </c>
      <c r="E22" s="8">
        <f>D22*F20*G20</f>
        <v>29574.353999999999</v>
      </c>
    </row>
    <row r="23" spans="1:32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7802.0280000000002</v>
      </c>
    </row>
    <row r="24" spans="1:32" x14ac:dyDescent="0.25">
      <c r="A24" s="7" t="s">
        <v>28</v>
      </c>
      <c r="B24" s="9" t="s">
        <v>53</v>
      </c>
      <c r="C24" s="3" t="s">
        <v>30</v>
      </c>
      <c r="D24" s="3"/>
      <c r="E24" s="8"/>
      <c r="G24" s="20"/>
    </row>
    <row r="25" spans="1:32" s="21" customFormat="1" x14ac:dyDescent="0.25">
      <c r="A25" s="27"/>
      <c r="B25" s="9"/>
      <c r="C25" s="3"/>
      <c r="D25" s="3"/>
      <c r="E25" s="8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22" customFormat="1" ht="14.25" x14ac:dyDescent="0.2">
      <c r="A26" s="10" t="s">
        <v>24</v>
      </c>
      <c r="B26" s="11"/>
      <c r="C26" s="12"/>
      <c r="D26" s="12"/>
      <c r="E26" s="32">
        <f>SUM(E22:E25)</f>
        <v>37376.381999999998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33" customHeight="1" x14ac:dyDescent="0.25">
      <c r="A27" s="74" t="s">
        <v>57</v>
      </c>
      <c r="B27" s="74"/>
      <c r="C27" s="74"/>
      <c r="D27" s="74"/>
      <c r="E27" s="7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30.75" customHeight="1" x14ac:dyDescent="0.25">
      <c r="A28" s="68" t="s">
        <v>21</v>
      </c>
      <c r="B28" s="68"/>
      <c r="C28" s="68"/>
      <c r="D28" s="68"/>
      <c r="E28" s="6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14.25" customHeight="1" x14ac:dyDescent="0.25">
      <c r="A29" s="68" t="s">
        <v>20</v>
      </c>
      <c r="B29" s="68"/>
      <c r="C29" s="68"/>
      <c r="D29" s="68"/>
      <c r="E29" s="68"/>
    </row>
    <row r="30" spans="1:32" ht="30" customHeight="1" x14ac:dyDescent="0.25">
      <c r="A30" s="68" t="s">
        <v>31</v>
      </c>
      <c r="B30" s="68"/>
      <c r="C30" s="68"/>
      <c r="D30" s="68"/>
      <c r="E30" s="68"/>
    </row>
    <row r="31" spans="1:32" x14ac:dyDescent="0.25">
      <c r="A31" s="68" t="s">
        <v>18</v>
      </c>
      <c r="B31" s="68"/>
      <c r="C31" s="68"/>
      <c r="D31" s="68"/>
      <c r="E31" s="68"/>
    </row>
    <row r="32" spans="1:32" x14ac:dyDescent="0.25">
      <c r="A32" s="72" t="s">
        <v>5</v>
      </c>
      <c r="B32" s="72"/>
      <c r="C32" s="72"/>
      <c r="D32" s="72"/>
      <c r="E32" s="72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5" t="s">
        <v>46</v>
      </c>
      <c r="B34" s="75"/>
      <c r="C34" s="75"/>
      <c r="D34" s="75"/>
      <c r="E34" s="5"/>
    </row>
    <row r="35" spans="1:5" x14ac:dyDescent="0.25">
      <c r="B35" s="76" t="s">
        <v>19</v>
      </c>
      <c r="C35" s="76"/>
      <c r="D35" s="76"/>
      <c r="E35" s="6" t="s">
        <v>6</v>
      </c>
    </row>
    <row r="36" spans="1:5" x14ac:dyDescent="0.25">
      <c r="A36" s="33"/>
      <c r="B36" s="33"/>
      <c r="C36" s="33"/>
      <c r="D36" s="33"/>
      <c r="E36" s="33"/>
    </row>
    <row r="37" spans="1:5" ht="15" customHeight="1" x14ac:dyDescent="0.25">
      <c r="A37" s="75" t="s">
        <v>44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40" spans="1:5" x14ac:dyDescent="0.25">
      <c r="A40" s="28" t="s">
        <v>36</v>
      </c>
    </row>
    <row r="41" spans="1:5" x14ac:dyDescent="0.25">
      <c r="A41" s="28" t="s">
        <v>35</v>
      </c>
    </row>
    <row r="42" spans="1:5" x14ac:dyDescent="0.25">
      <c r="A42" s="13" t="s">
        <v>32</v>
      </c>
    </row>
    <row r="43" spans="1:5" x14ac:dyDescent="0.25">
      <c r="A43" s="2" t="s">
        <v>39</v>
      </c>
      <c r="B43" s="14">
        <f>'1кв'!B48</f>
        <v>11728.118000000002</v>
      </c>
    </row>
    <row r="44" spans="1:5" x14ac:dyDescent="0.25">
      <c r="A44" s="2" t="s">
        <v>47</v>
      </c>
      <c r="B44" s="15"/>
    </row>
    <row r="45" spans="1:5" x14ac:dyDescent="0.25">
      <c r="A45" s="2" t="s">
        <v>34</v>
      </c>
      <c r="B45" s="15">
        <v>40477.379999999997</v>
      </c>
    </row>
    <row r="46" spans="1:5" ht="30" x14ac:dyDescent="0.25">
      <c r="A46" s="35" t="s">
        <v>37</v>
      </c>
      <c r="B46" s="15">
        <f>E26</f>
        <v>37376.381999999998</v>
      </c>
    </row>
    <row r="47" spans="1:5" x14ac:dyDescent="0.25">
      <c r="A47" s="16" t="s">
        <v>33</v>
      </c>
      <c r="B47" s="17">
        <f>B43+B45-B46</f>
        <v>14829.116000000002</v>
      </c>
    </row>
  </sheetData>
  <mergeCells count="29">
    <mergeCell ref="A33:E33"/>
    <mergeCell ref="A34:D34"/>
    <mergeCell ref="B35:D35"/>
    <mergeCell ref="A37:E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view="pageBreakPreview" topLeftCell="A19" zoomScaleSheetLayoutView="100" workbookViewId="0">
      <selection activeCell="C26" sqref="C2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5.2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54</v>
      </c>
      <c r="B3" s="67"/>
      <c r="C3" s="67"/>
      <c r="D3" s="67"/>
      <c r="E3" s="67"/>
    </row>
    <row r="4" spans="1:5" s="1" customFormat="1" ht="15.75" x14ac:dyDescent="0.25">
      <c r="A4" s="19" t="s">
        <v>13</v>
      </c>
      <c r="B4" s="4"/>
      <c r="C4" s="4"/>
      <c r="D4" s="26"/>
      <c r="E4" s="25" t="s">
        <v>55</v>
      </c>
    </row>
    <row r="5" spans="1:5" x14ac:dyDescent="0.25">
      <c r="A5" s="34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42</v>
      </c>
      <c r="B9" s="68"/>
      <c r="C9" s="68"/>
      <c r="D9" s="68"/>
      <c r="E9" s="68"/>
    </row>
    <row r="10" spans="1:5" ht="30" customHeight="1" x14ac:dyDescent="0.25">
      <c r="A10" s="70" t="s">
        <v>14</v>
      </c>
      <c r="B10" s="71"/>
      <c r="C10" s="71"/>
      <c r="D10" s="71"/>
      <c r="E10" s="71"/>
    </row>
    <row r="11" spans="1:5" ht="30" customHeight="1" x14ac:dyDescent="0.25">
      <c r="A11" s="68" t="s">
        <v>43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ht="17.2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45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32" ht="30.75" customHeight="1" x14ac:dyDescent="0.25">
      <c r="A17" s="68" t="s">
        <v>17</v>
      </c>
      <c r="B17" s="68"/>
      <c r="C17" s="68"/>
      <c r="D17" s="68"/>
      <c r="E17" s="68"/>
    </row>
    <row r="18" spans="1:32" ht="62.25" customHeight="1" x14ac:dyDescent="0.25">
      <c r="A18" s="68" t="s">
        <v>26</v>
      </c>
      <c r="B18" s="68"/>
      <c r="C18" s="68"/>
      <c r="D18" s="68"/>
      <c r="E18" s="68"/>
    </row>
    <row r="19" spans="1:32" ht="30" customHeight="1" x14ac:dyDescent="0.25">
      <c r="A19" s="73" t="s">
        <v>27</v>
      </c>
      <c r="B19" s="73"/>
      <c r="C19" s="73"/>
      <c r="D19" s="73"/>
      <c r="E19" s="73"/>
    </row>
    <row r="20" spans="1:32" x14ac:dyDescent="0.25">
      <c r="A20" s="73"/>
      <c r="B20" s="73"/>
      <c r="C20" s="73"/>
      <c r="D20" s="73"/>
      <c r="E20" s="73"/>
      <c r="F20" s="2">
        <f>81.7+474</f>
        <v>555.70000000000005</v>
      </c>
      <c r="G20" s="2">
        <v>3</v>
      </c>
    </row>
    <row r="21" spans="1:32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32" ht="38.25" x14ac:dyDescent="0.25">
      <c r="A22" s="18" t="s">
        <v>41</v>
      </c>
      <c r="B22" s="9" t="s">
        <v>40</v>
      </c>
      <c r="C22" s="3" t="s">
        <v>4</v>
      </c>
      <c r="D22" s="3">
        <v>18.93</v>
      </c>
      <c r="E22" s="8">
        <f>D22*F20*G20</f>
        <v>31558.203000000001</v>
      </c>
    </row>
    <row r="23" spans="1:32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8535.5519999999997</v>
      </c>
    </row>
    <row r="24" spans="1:32" x14ac:dyDescent="0.25">
      <c r="A24" s="7" t="s">
        <v>28</v>
      </c>
      <c r="B24" s="9" t="s">
        <v>56</v>
      </c>
      <c r="C24" s="3" t="s">
        <v>30</v>
      </c>
      <c r="D24" s="3"/>
      <c r="E24" s="8"/>
      <c r="G24" s="20"/>
    </row>
    <row r="25" spans="1:32" s="21" customFormat="1" x14ac:dyDescent="0.25">
      <c r="A25" s="27"/>
      <c r="B25" s="9"/>
      <c r="C25" s="3"/>
      <c r="D25" s="3"/>
      <c r="E25" s="8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22" customFormat="1" ht="14.25" x14ac:dyDescent="0.2">
      <c r="A26" s="10" t="s">
        <v>24</v>
      </c>
      <c r="B26" s="11"/>
      <c r="C26" s="12"/>
      <c r="D26" s="12"/>
      <c r="E26" s="32">
        <f>SUM(E22:E25)</f>
        <v>40093.755000000005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33" customHeight="1" x14ac:dyDescent="0.25">
      <c r="A27" s="74" t="s">
        <v>58</v>
      </c>
      <c r="B27" s="74"/>
      <c r="C27" s="74"/>
      <c r="D27" s="74"/>
      <c r="E27" s="7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30.75" customHeight="1" x14ac:dyDescent="0.25">
      <c r="A28" s="68" t="s">
        <v>21</v>
      </c>
      <c r="B28" s="68"/>
      <c r="C28" s="68"/>
      <c r="D28" s="68"/>
      <c r="E28" s="6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14.25" customHeight="1" x14ac:dyDescent="0.25">
      <c r="A29" s="68" t="s">
        <v>20</v>
      </c>
      <c r="B29" s="68"/>
      <c r="C29" s="68"/>
      <c r="D29" s="68"/>
      <c r="E29" s="68"/>
    </row>
    <row r="30" spans="1:32" ht="30" customHeight="1" x14ac:dyDescent="0.25">
      <c r="A30" s="68" t="s">
        <v>31</v>
      </c>
      <c r="B30" s="68"/>
      <c r="C30" s="68"/>
      <c r="D30" s="68"/>
      <c r="E30" s="68"/>
    </row>
    <row r="31" spans="1:32" x14ac:dyDescent="0.25">
      <c r="A31" s="68" t="s">
        <v>18</v>
      </c>
      <c r="B31" s="68"/>
      <c r="C31" s="68"/>
      <c r="D31" s="68"/>
      <c r="E31" s="68"/>
    </row>
    <row r="32" spans="1:32" x14ac:dyDescent="0.25">
      <c r="A32" s="72" t="s">
        <v>5</v>
      </c>
      <c r="B32" s="72"/>
      <c r="C32" s="72"/>
      <c r="D32" s="72"/>
      <c r="E32" s="72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5" t="s">
        <v>46</v>
      </c>
      <c r="B34" s="75"/>
      <c r="C34" s="75"/>
      <c r="D34" s="75"/>
      <c r="E34" s="5"/>
    </row>
    <row r="35" spans="1:5" x14ac:dyDescent="0.25">
      <c r="B35" s="76" t="s">
        <v>19</v>
      </c>
      <c r="C35" s="76"/>
      <c r="D35" s="76"/>
      <c r="E35" s="6" t="s">
        <v>6</v>
      </c>
    </row>
    <row r="36" spans="1:5" x14ac:dyDescent="0.25">
      <c r="A36" s="33"/>
      <c r="B36" s="33"/>
      <c r="C36" s="33"/>
      <c r="D36" s="33"/>
      <c r="E36" s="33"/>
    </row>
    <row r="37" spans="1:5" ht="15" customHeight="1" x14ac:dyDescent="0.25">
      <c r="A37" s="75" t="s">
        <v>44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40" spans="1:5" x14ac:dyDescent="0.25">
      <c r="A40" s="28" t="s">
        <v>36</v>
      </c>
    </row>
    <row r="41" spans="1:5" x14ac:dyDescent="0.25">
      <c r="A41" s="28" t="s">
        <v>35</v>
      </c>
    </row>
    <row r="42" spans="1:5" x14ac:dyDescent="0.25">
      <c r="A42" s="13" t="s">
        <v>32</v>
      </c>
    </row>
    <row r="43" spans="1:5" x14ac:dyDescent="0.25">
      <c r="A43" s="2" t="s">
        <v>39</v>
      </c>
      <c r="B43" s="14">
        <f>'2кв'!B47</f>
        <v>14829.116000000002</v>
      </c>
    </row>
    <row r="44" spans="1:5" x14ac:dyDescent="0.25">
      <c r="A44" s="2" t="s">
        <v>59</v>
      </c>
      <c r="B44" s="15"/>
    </row>
    <row r="45" spans="1:5" x14ac:dyDescent="0.25">
      <c r="A45" s="2" t="s">
        <v>34</v>
      </c>
      <c r="B45" s="15">
        <v>42990.05</v>
      </c>
    </row>
    <row r="46" spans="1:5" ht="30" x14ac:dyDescent="0.25">
      <c r="A46" s="35" t="s">
        <v>37</v>
      </c>
      <c r="B46" s="15">
        <f>E26</f>
        <v>40093.755000000005</v>
      </c>
    </row>
    <row r="47" spans="1:5" x14ac:dyDescent="0.25">
      <c r="A47" s="16" t="s">
        <v>33</v>
      </c>
      <c r="B47" s="17">
        <f>B43+B45-B46</f>
        <v>17725.411</v>
      </c>
    </row>
  </sheetData>
  <mergeCells count="29">
    <mergeCell ref="A33:E33"/>
    <mergeCell ref="A34:D34"/>
    <mergeCell ref="B35:D35"/>
    <mergeCell ref="A37:E37"/>
    <mergeCell ref="B38:D38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view="pageBreakPreview" topLeftCell="A16" zoomScaleSheetLayoutView="100" workbookViewId="0">
      <selection activeCell="C47" sqref="C47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16384" width="9.140625" style="2"/>
  </cols>
  <sheetData>
    <row r="1" spans="1:5" ht="15.75" x14ac:dyDescent="0.25">
      <c r="A1" s="64" t="s">
        <v>11</v>
      </c>
      <c r="B1" s="64"/>
      <c r="C1" s="64"/>
      <c r="D1" s="64"/>
      <c r="E1" s="64"/>
    </row>
    <row r="2" spans="1:5" ht="35.25" customHeight="1" x14ac:dyDescent="0.25">
      <c r="A2" s="65" t="s">
        <v>12</v>
      </c>
      <c r="B2" s="66"/>
      <c r="C2" s="66"/>
      <c r="D2" s="66"/>
      <c r="E2" s="66"/>
    </row>
    <row r="3" spans="1:5" x14ac:dyDescent="0.25">
      <c r="A3" s="67" t="s">
        <v>60</v>
      </c>
      <c r="B3" s="67"/>
      <c r="C3" s="67"/>
      <c r="D3" s="67"/>
      <c r="E3" s="67"/>
    </row>
    <row r="4" spans="1:5" s="1" customFormat="1" ht="15.75" x14ac:dyDescent="0.25">
      <c r="A4" s="19" t="s">
        <v>13</v>
      </c>
      <c r="B4" s="4"/>
      <c r="C4" s="4"/>
      <c r="D4" s="2"/>
      <c r="E4" s="39">
        <v>46022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68" t="s">
        <v>0</v>
      </c>
      <c r="B6" s="68"/>
      <c r="C6" s="68"/>
      <c r="D6" s="68"/>
      <c r="E6" s="68"/>
    </row>
    <row r="7" spans="1:5" x14ac:dyDescent="0.25">
      <c r="A7" s="69" t="s">
        <v>25</v>
      </c>
      <c r="B7" s="69"/>
      <c r="C7" s="69"/>
      <c r="D7" s="69"/>
      <c r="E7" s="69"/>
    </row>
    <row r="8" spans="1:5" x14ac:dyDescent="0.25">
      <c r="A8" s="62" t="s">
        <v>1</v>
      </c>
      <c r="B8" s="62"/>
      <c r="C8" s="62"/>
      <c r="D8" s="62"/>
      <c r="E8" s="62"/>
    </row>
    <row r="9" spans="1:5" x14ac:dyDescent="0.25">
      <c r="A9" s="68" t="s">
        <v>42</v>
      </c>
      <c r="B9" s="68"/>
      <c r="C9" s="68"/>
      <c r="D9" s="68"/>
      <c r="E9" s="68"/>
    </row>
    <row r="10" spans="1:5" ht="30" customHeight="1" x14ac:dyDescent="0.25">
      <c r="A10" s="70" t="s">
        <v>14</v>
      </c>
      <c r="B10" s="71"/>
      <c r="C10" s="71"/>
      <c r="D10" s="71"/>
      <c r="E10" s="71"/>
    </row>
    <row r="11" spans="1:5" ht="30" customHeight="1" x14ac:dyDescent="0.25">
      <c r="A11" s="68" t="s">
        <v>43</v>
      </c>
      <c r="B11" s="68"/>
      <c r="C11" s="68"/>
      <c r="D11" s="68"/>
      <c r="E11" s="68"/>
    </row>
    <row r="12" spans="1:5" x14ac:dyDescent="0.25">
      <c r="A12" s="62" t="s">
        <v>15</v>
      </c>
      <c r="B12" s="63"/>
      <c r="C12" s="63"/>
      <c r="D12" s="63"/>
      <c r="E12" s="63"/>
    </row>
    <row r="13" spans="1:5" x14ac:dyDescent="0.25">
      <c r="A13" s="68" t="s">
        <v>22</v>
      </c>
      <c r="B13" s="68"/>
      <c r="C13" s="68"/>
      <c r="D13" s="68"/>
      <c r="E13" s="68"/>
    </row>
    <row r="14" spans="1:5" ht="17.25" customHeight="1" x14ac:dyDescent="0.25">
      <c r="A14" s="62" t="s">
        <v>2</v>
      </c>
      <c r="B14" s="63"/>
      <c r="C14" s="63"/>
      <c r="D14" s="63"/>
      <c r="E14" s="63"/>
    </row>
    <row r="15" spans="1:5" x14ac:dyDescent="0.25">
      <c r="A15" s="68" t="s">
        <v>45</v>
      </c>
      <c r="B15" s="68"/>
      <c r="C15" s="68"/>
      <c r="D15" s="68"/>
      <c r="E15" s="68"/>
    </row>
    <row r="16" spans="1:5" x14ac:dyDescent="0.25">
      <c r="A16" s="62" t="s">
        <v>16</v>
      </c>
      <c r="B16" s="63"/>
      <c r="C16" s="63"/>
      <c r="D16" s="63"/>
      <c r="E16" s="63"/>
    </row>
    <row r="17" spans="1:32" ht="30.75" customHeight="1" x14ac:dyDescent="0.25">
      <c r="A17" s="68" t="s">
        <v>17</v>
      </c>
      <c r="B17" s="68"/>
      <c r="C17" s="68"/>
      <c r="D17" s="68"/>
      <c r="E17" s="68"/>
    </row>
    <row r="18" spans="1:32" ht="62.25" customHeight="1" x14ac:dyDescent="0.25">
      <c r="A18" s="68" t="s">
        <v>26</v>
      </c>
      <c r="B18" s="68"/>
      <c r="C18" s="68"/>
      <c r="D18" s="68"/>
      <c r="E18" s="68"/>
    </row>
    <row r="19" spans="1:32" ht="30" customHeight="1" x14ac:dyDescent="0.25">
      <c r="A19" s="73" t="s">
        <v>27</v>
      </c>
      <c r="B19" s="73"/>
      <c r="C19" s="73"/>
      <c r="D19" s="73"/>
      <c r="E19" s="73"/>
    </row>
    <row r="20" spans="1:32" x14ac:dyDescent="0.25">
      <c r="A20" s="73"/>
      <c r="B20" s="73"/>
      <c r="C20" s="73"/>
      <c r="D20" s="73"/>
      <c r="E20" s="73"/>
      <c r="F20" s="2">
        <f>81.7+474</f>
        <v>555.70000000000005</v>
      </c>
      <c r="G20" s="2">
        <v>3</v>
      </c>
    </row>
    <row r="21" spans="1:32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32" ht="38.25" x14ac:dyDescent="0.25">
      <c r="A22" s="18" t="s">
        <v>41</v>
      </c>
      <c r="B22" s="9" t="s">
        <v>40</v>
      </c>
      <c r="C22" s="3" t="s">
        <v>4</v>
      </c>
      <c r="D22" s="3">
        <v>18.93</v>
      </c>
      <c r="E22" s="8">
        <f>D22*F20*G20</f>
        <v>31558.203000000001</v>
      </c>
    </row>
    <row r="23" spans="1:32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8535.5519999999997</v>
      </c>
    </row>
    <row r="24" spans="1:32" x14ac:dyDescent="0.25">
      <c r="A24" s="7" t="s">
        <v>28</v>
      </c>
      <c r="B24" s="9" t="s">
        <v>61</v>
      </c>
      <c r="C24" s="3" t="s">
        <v>30</v>
      </c>
      <c r="D24" s="3"/>
      <c r="E24" s="8">
        <v>390</v>
      </c>
      <c r="G24" s="20"/>
    </row>
    <row r="25" spans="1:32" s="21" customFormat="1" x14ac:dyDescent="0.25">
      <c r="A25" s="27"/>
      <c r="B25" s="9"/>
      <c r="C25" s="3"/>
      <c r="D25" s="3"/>
      <c r="E25" s="8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</row>
    <row r="26" spans="1:32" s="22" customFormat="1" ht="14.25" x14ac:dyDescent="0.2">
      <c r="A26" s="10" t="s">
        <v>24</v>
      </c>
      <c r="B26" s="11"/>
      <c r="C26" s="12"/>
      <c r="D26" s="12"/>
      <c r="E26" s="32">
        <f>SUM(E22:E25)</f>
        <v>40483.755000000005</v>
      </c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33" customHeight="1" x14ac:dyDescent="0.25">
      <c r="A27" s="74" t="s">
        <v>82</v>
      </c>
      <c r="B27" s="74"/>
      <c r="C27" s="74"/>
      <c r="D27" s="74"/>
      <c r="E27" s="74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</row>
    <row r="28" spans="1:32" ht="30.75" customHeight="1" x14ac:dyDescent="0.25">
      <c r="A28" s="68" t="s">
        <v>21</v>
      </c>
      <c r="B28" s="68"/>
      <c r="C28" s="68"/>
      <c r="D28" s="68"/>
      <c r="E28" s="68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</row>
    <row r="29" spans="1:32" ht="14.25" customHeight="1" x14ac:dyDescent="0.25">
      <c r="A29" s="68" t="s">
        <v>20</v>
      </c>
      <c r="B29" s="68"/>
      <c r="C29" s="68"/>
      <c r="D29" s="68"/>
      <c r="E29" s="68"/>
    </row>
    <row r="30" spans="1:32" ht="30" customHeight="1" x14ac:dyDescent="0.25">
      <c r="A30" s="68" t="s">
        <v>31</v>
      </c>
      <c r="B30" s="68"/>
      <c r="C30" s="68"/>
      <c r="D30" s="68"/>
      <c r="E30" s="68"/>
    </row>
    <row r="31" spans="1:32" x14ac:dyDescent="0.25">
      <c r="A31" s="68" t="s">
        <v>18</v>
      </c>
      <c r="B31" s="68"/>
      <c r="C31" s="68"/>
      <c r="D31" s="68"/>
      <c r="E31" s="68"/>
    </row>
    <row r="32" spans="1:32" x14ac:dyDescent="0.25">
      <c r="A32" s="72" t="s">
        <v>5</v>
      </c>
      <c r="B32" s="72"/>
      <c r="C32" s="72"/>
      <c r="D32" s="72"/>
      <c r="E32" s="72"/>
    </row>
    <row r="33" spans="1:5" x14ac:dyDescent="0.25">
      <c r="A33" s="68" t="s">
        <v>18</v>
      </c>
      <c r="B33" s="68"/>
      <c r="C33" s="68"/>
      <c r="D33" s="68"/>
      <c r="E33" s="68"/>
    </row>
    <row r="34" spans="1:5" x14ac:dyDescent="0.25">
      <c r="A34" s="75" t="s">
        <v>46</v>
      </c>
      <c r="B34" s="75"/>
      <c r="C34" s="75"/>
      <c r="D34" s="75"/>
      <c r="E34" s="5"/>
    </row>
    <row r="35" spans="1:5" x14ac:dyDescent="0.25">
      <c r="B35" s="76" t="s">
        <v>19</v>
      </c>
      <c r="C35" s="76"/>
      <c r="D35" s="76"/>
      <c r="E35" s="6" t="s">
        <v>6</v>
      </c>
    </row>
    <row r="36" spans="1:5" x14ac:dyDescent="0.25">
      <c r="A36" s="36"/>
      <c r="B36" s="36"/>
      <c r="C36" s="36"/>
      <c r="D36" s="36"/>
      <c r="E36" s="36"/>
    </row>
    <row r="37" spans="1:5" ht="15" customHeight="1" x14ac:dyDescent="0.25">
      <c r="A37" s="75" t="s">
        <v>44</v>
      </c>
      <c r="B37" s="75"/>
      <c r="C37" s="75"/>
      <c r="D37" s="75"/>
      <c r="E37" s="75"/>
    </row>
    <row r="38" spans="1:5" x14ac:dyDescent="0.25">
      <c r="B38" s="76" t="s">
        <v>19</v>
      </c>
      <c r="C38" s="76"/>
      <c r="D38" s="76"/>
      <c r="E38" s="6" t="s">
        <v>6</v>
      </c>
    </row>
    <row r="40" spans="1:5" x14ac:dyDescent="0.25">
      <c r="A40" s="28" t="s">
        <v>36</v>
      </c>
    </row>
    <row r="41" spans="1:5" x14ac:dyDescent="0.25">
      <c r="A41" s="28" t="s">
        <v>35</v>
      </c>
    </row>
    <row r="42" spans="1:5" x14ac:dyDescent="0.25">
      <c r="A42" s="13" t="s">
        <v>32</v>
      </c>
    </row>
    <row r="43" spans="1:5" x14ac:dyDescent="0.25">
      <c r="A43" s="2" t="s">
        <v>39</v>
      </c>
      <c r="B43" s="14">
        <f>'3кв'!B47</f>
        <v>17725.411</v>
      </c>
    </row>
    <row r="44" spans="1:5" x14ac:dyDescent="0.25">
      <c r="A44" s="2" t="s">
        <v>59</v>
      </c>
      <c r="B44" s="15"/>
    </row>
    <row r="45" spans="1:5" x14ac:dyDescent="0.25">
      <c r="A45" s="2" t="s">
        <v>34</v>
      </c>
      <c r="B45" s="15">
        <v>45581.75</v>
      </c>
    </row>
    <row r="46" spans="1:5" ht="30" x14ac:dyDescent="0.25">
      <c r="A46" s="38" t="s">
        <v>37</v>
      </c>
      <c r="B46" s="15">
        <f>E26</f>
        <v>40483.755000000005</v>
      </c>
    </row>
    <row r="47" spans="1:5" x14ac:dyDescent="0.25">
      <c r="A47" s="16" t="s">
        <v>33</v>
      </c>
      <c r="B47" s="17">
        <f>B43+B45-B46</f>
        <v>22823.405999999995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2:E32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31:E31"/>
    <mergeCell ref="A33:E33"/>
    <mergeCell ref="A34:D34"/>
    <mergeCell ref="B35:D35"/>
    <mergeCell ref="A37:E37"/>
    <mergeCell ref="B38:D38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BreakPreview" zoomScaleSheetLayoutView="100" workbookViewId="0">
      <selection activeCell="B32" sqref="B32"/>
    </sheetView>
  </sheetViews>
  <sheetFormatPr defaultRowHeight="15.75" x14ac:dyDescent="0.25"/>
  <cols>
    <col min="1" max="1" width="10.5703125" style="41" customWidth="1"/>
    <col min="2" max="2" width="69.5703125" style="41" customWidth="1"/>
    <col min="3" max="3" width="15.28515625" style="41" customWidth="1"/>
    <col min="4" max="4" width="11.85546875" style="41" customWidth="1"/>
    <col min="5" max="5" width="14.7109375" style="41" customWidth="1"/>
    <col min="6" max="6" width="12.42578125" style="41" customWidth="1"/>
    <col min="7" max="7" width="12" style="41" customWidth="1"/>
    <col min="8" max="8" width="13.5703125" style="41" customWidth="1"/>
    <col min="9" max="16384" width="9.140625" style="41"/>
  </cols>
  <sheetData>
    <row r="1" spans="1:5" x14ac:dyDescent="0.25">
      <c r="A1" s="78" t="s">
        <v>62</v>
      </c>
      <c r="B1" s="78"/>
      <c r="C1" s="78"/>
      <c r="D1" s="40"/>
    </row>
    <row r="2" spans="1:5" x14ac:dyDescent="0.25">
      <c r="A2" s="79" t="s">
        <v>63</v>
      </c>
      <c r="B2" s="79"/>
      <c r="C2" s="79"/>
      <c r="D2" s="42"/>
    </row>
    <row r="3" spans="1:5" x14ac:dyDescent="0.25">
      <c r="A3" s="79" t="s">
        <v>80</v>
      </c>
      <c r="B3" s="79"/>
      <c r="C3" s="79"/>
      <c r="D3" s="42"/>
    </row>
    <row r="4" spans="1:5" x14ac:dyDescent="0.25">
      <c r="A4" s="78" t="s">
        <v>64</v>
      </c>
      <c r="B4" s="78"/>
      <c r="C4" s="78"/>
      <c r="D4" s="40"/>
    </row>
    <row r="5" spans="1:5" x14ac:dyDescent="0.25">
      <c r="A5" s="80"/>
      <c r="B5" s="80"/>
      <c r="C5" s="80"/>
      <c r="D5" s="1"/>
    </row>
    <row r="6" spans="1:5" x14ac:dyDescent="0.25">
      <c r="A6" s="42"/>
      <c r="B6" s="43" t="s">
        <v>65</v>
      </c>
      <c r="C6" s="44">
        <f>'1кв'!B43</f>
        <v>7122.71</v>
      </c>
      <c r="D6" s="45"/>
    </row>
    <row r="7" spans="1:5" x14ac:dyDescent="0.25">
      <c r="A7" s="46" t="s">
        <v>66</v>
      </c>
      <c r="B7" s="43" t="s">
        <v>83</v>
      </c>
      <c r="C7" s="44"/>
      <c r="D7" s="45"/>
    </row>
    <row r="8" spans="1:5" x14ac:dyDescent="0.25">
      <c r="B8" s="47" t="s">
        <v>67</v>
      </c>
      <c r="C8" s="48">
        <f>'1кв'!B45+'2кв'!B45+'3кв'!B45+'4кв'!B45</f>
        <v>171045.97</v>
      </c>
      <c r="D8" s="49"/>
    </row>
    <row r="9" spans="1:5" x14ac:dyDescent="0.25">
      <c r="A9" s="50"/>
      <c r="B9" s="47" t="s">
        <v>68</v>
      </c>
      <c r="C9" s="51">
        <f>SUM(C8:C8)</f>
        <v>171045.97</v>
      </c>
      <c r="D9" s="45"/>
    </row>
    <row r="10" spans="1:5" x14ac:dyDescent="0.25">
      <c r="A10" s="1"/>
      <c r="B10" s="77"/>
      <c r="C10" s="77"/>
      <c r="D10" s="52"/>
    </row>
    <row r="11" spans="1:5" x14ac:dyDescent="0.25">
      <c r="A11" s="53" t="s">
        <v>69</v>
      </c>
      <c r="B11" s="54" t="s">
        <v>70</v>
      </c>
      <c r="C11" s="48">
        <f>'1кв'!E22+'2кв'!E22+'3кв'!E22+'4кв'!E22</f>
        <v>122265.114</v>
      </c>
      <c r="D11" s="52"/>
    </row>
    <row r="12" spans="1:5" x14ac:dyDescent="0.25">
      <c r="A12" s="53"/>
      <c r="B12" s="55" t="s">
        <v>38</v>
      </c>
      <c r="C12" s="48">
        <f>'1кв'!E23+'2кв'!E23+'3кв'!E23+'4кв'!E23</f>
        <v>32675.16</v>
      </c>
      <c r="D12" s="52"/>
    </row>
    <row r="13" spans="1:5" x14ac:dyDescent="0.25">
      <c r="A13" s="1"/>
      <c r="B13" s="55" t="s">
        <v>28</v>
      </c>
      <c r="C13" s="48">
        <f>'1кв'!E24+'2кв'!E24+'3кв'!E24+'4кв'!E24</f>
        <v>405</v>
      </c>
      <c r="D13" s="52"/>
      <c r="E13" s="56"/>
    </row>
    <row r="14" spans="1:5" x14ac:dyDescent="0.25">
      <c r="A14" s="53"/>
      <c r="B14" s="57" t="s">
        <v>81</v>
      </c>
      <c r="C14" s="48">
        <v>0</v>
      </c>
      <c r="D14" s="52"/>
    </row>
    <row r="15" spans="1:5" x14ac:dyDescent="0.25">
      <c r="A15" s="53"/>
      <c r="B15" s="58" t="s">
        <v>71</v>
      </c>
      <c r="C15" s="48"/>
      <c r="D15" s="52"/>
    </row>
    <row r="16" spans="1:5" x14ac:dyDescent="0.25">
      <c r="A16" s="53"/>
      <c r="B16" s="58" t="s">
        <v>72</v>
      </c>
      <c r="C16" s="48">
        <v>0</v>
      </c>
      <c r="D16" s="52"/>
    </row>
    <row r="17" spans="1:5" x14ac:dyDescent="0.25">
      <c r="A17" s="53"/>
      <c r="B17" s="58"/>
      <c r="C17" s="48"/>
      <c r="D17" s="52"/>
    </row>
    <row r="18" spans="1:5" x14ac:dyDescent="0.25">
      <c r="A18" s="1"/>
      <c r="B18" s="59" t="s">
        <v>73</v>
      </c>
      <c r="C18" s="51">
        <f>SUM(C11:C15)</f>
        <v>155345.274</v>
      </c>
      <c r="D18" s="52"/>
      <c r="E18" s="56"/>
    </row>
    <row r="19" spans="1:5" x14ac:dyDescent="0.25">
      <c r="A19" s="1"/>
      <c r="B19" s="59" t="s">
        <v>79</v>
      </c>
      <c r="C19" s="51">
        <f>C6+C9-C18</f>
        <v>22823.405999999988</v>
      </c>
      <c r="D19" s="52"/>
    </row>
    <row r="20" spans="1:5" x14ac:dyDescent="0.25">
      <c r="A20" s="1"/>
      <c r="B20" s="46"/>
      <c r="C20" s="46"/>
      <c r="D20" s="52"/>
    </row>
    <row r="21" spans="1:5" x14ac:dyDescent="0.25">
      <c r="A21" s="1"/>
      <c r="B21" s="60" t="s">
        <v>74</v>
      </c>
      <c r="C21" s="60"/>
      <c r="D21" s="52"/>
    </row>
    <row r="22" spans="1:5" x14ac:dyDescent="0.25">
      <c r="A22" s="1"/>
      <c r="B22" s="60" t="s">
        <v>75</v>
      </c>
      <c r="C22" s="81">
        <v>15080.59</v>
      </c>
      <c r="D22" s="52"/>
    </row>
    <row r="23" spans="1:5" x14ac:dyDescent="0.25">
      <c r="A23" s="1"/>
      <c r="B23" s="61" t="s">
        <v>84</v>
      </c>
      <c r="C23" s="82">
        <v>22614.48</v>
      </c>
      <c r="D23" s="52"/>
    </row>
    <row r="24" spans="1:5" x14ac:dyDescent="0.25">
      <c r="A24" s="1"/>
      <c r="B24" s="60" t="s">
        <v>76</v>
      </c>
      <c r="C24" s="81">
        <f>C23-C22</f>
        <v>7533.8899999999994</v>
      </c>
      <c r="D24" s="52"/>
    </row>
    <row r="25" spans="1:5" x14ac:dyDescent="0.25">
      <c r="A25" s="1"/>
      <c r="B25" s="46"/>
      <c r="C25" s="46"/>
      <c r="D25" s="52"/>
    </row>
    <row r="26" spans="1:5" x14ac:dyDescent="0.25">
      <c r="A26" s="1"/>
      <c r="B26" s="46"/>
      <c r="C26" s="46"/>
      <c r="D26" s="52"/>
    </row>
    <row r="27" spans="1:5" x14ac:dyDescent="0.25">
      <c r="A27" s="1" t="s">
        <v>77</v>
      </c>
      <c r="B27" s="46" t="s">
        <v>85</v>
      </c>
      <c r="C27" s="46"/>
      <c r="D27" s="52"/>
    </row>
    <row r="28" spans="1:5" x14ac:dyDescent="0.25">
      <c r="A28" s="1"/>
      <c r="B28" s="46" t="s">
        <v>86</v>
      </c>
      <c r="C28" s="46"/>
      <c r="D28" s="52"/>
    </row>
    <row r="29" spans="1:5" x14ac:dyDescent="0.25">
      <c r="A29" s="1"/>
      <c r="B29" s="46" t="s">
        <v>87</v>
      </c>
      <c r="C29" s="46"/>
      <c r="D29" s="52"/>
    </row>
    <row r="30" spans="1:5" x14ac:dyDescent="0.25">
      <c r="A30" s="1"/>
      <c r="B30" s="46"/>
      <c r="C30" s="46"/>
      <c r="D30" s="52"/>
    </row>
    <row r="31" spans="1:5" x14ac:dyDescent="0.25">
      <c r="A31" s="1"/>
      <c r="B31" s="46" t="s">
        <v>78</v>
      </c>
      <c r="C31" s="46"/>
      <c r="D31" s="52"/>
    </row>
    <row r="32" spans="1:5" x14ac:dyDescent="0.25">
      <c r="A32" s="1"/>
      <c r="B32" s="46"/>
      <c r="C32" s="46"/>
      <c r="D32" s="52"/>
    </row>
    <row r="33" spans="1:4" x14ac:dyDescent="0.25">
      <c r="A33" s="1"/>
      <c r="B33" s="46"/>
      <c r="C33" s="46"/>
      <c r="D33" s="52"/>
    </row>
    <row r="34" spans="1:4" x14ac:dyDescent="0.25">
      <c r="A34" s="1"/>
      <c r="B34" s="46"/>
      <c r="C34" s="46"/>
      <c r="D34" s="52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2026-02-26T14:12:47Z</dcterms:modified>
</cp:coreProperties>
</file>