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3"/>
  </bookViews>
  <sheets>
    <sheet name="1кв" sheetId="22" r:id="rId1"/>
    <sheet name="2кв" sheetId="23" r:id="rId2"/>
    <sheet name="3кв" sheetId="24" r:id="rId3"/>
    <sheet name="4кв" sheetId="25" r:id="rId4"/>
    <sheet name="отчет" sheetId="26" r:id="rId5"/>
  </sheets>
  <definedNames>
    <definedName name="_edn1" localSheetId="0">'1кв'!$A$72</definedName>
    <definedName name="_edn1" localSheetId="1">'2кв'!$A$73</definedName>
    <definedName name="_edn1" localSheetId="2">'3кв'!$A$73</definedName>
    <definedName name="_edn1" localSheetId="3">'4кв'!$A$71</definedName>
    <definedName name="_edn2" localSheetId="0">'1кв'!$A$74</definedName>
    <definedName name="_edn2" localSheetId="1">'2кв'!$A$75</definedName>
    <definedName name="_edn2" localSheetId="2">'3кв'!$A$75</definedName>
    <definedName name="_edn2" localSheetId="3">'4кв'!$A$73</definedName>
    <definedName name="_edn3" localSheetId="0">'1кв'!$A$75</definedName>
    <definedName name="_edn3" localSheetId="1">'2кв'!$A$76</definedName>
    <definedName name="_edn3" localSheetId="2">'3кв'!$A$76</definedName>
    <definedName name="_edn3" localSheetId="3">'4кв'!$A$74</definedName>
    <definedName name="_edn4" localSheetId="0">'1кв'!$A$76</definedName>
    <definedName name="_edn4" localSheetId="1">'2кв'!$A$77</definedName>
    <definedName name="_edn4" localSheetId="2">'3кв'!$A$77</definedName>
    <definedName name="_edn4" localSheetId="3">'4кв'!$A$75</definedName>
    <definedName name="_ednref1" localSheetId="0">'1кв'!#REF!</definedName>
    <definedName name="_ednref1" localSheetId="1">'2кв'!#REF!</definedName>
    <definedName name="_ednref1" localSheetId="2">'3кв'!#REF!</definedName>
    <definedName name="_ednref1" localSheetId="3">'4кв'!#REF!</definedName>
    <definedName name="_ednref2" localSheetId="0">'1кв'!$A$45</definedName>
    <definedName name="_ednref2" localSheetId="1">'2кв'!$A$46</definedName>
    <definedName name="_ednref2" localSheetId="2">'3кв'!$A$46</definedName>
    <definedName name="_ednref2" localSheetId="3">'4кв'!$A$44</definedName>
    <definedName name="_ednref3" localSheetId="0">'1кв'!$D$44</definedName>
    <definedName name="_ednref3" localSheetId="1">'2кв'!$D$45</definedName>
    <definedName name="_ednref3" localSheetId="2">'3кв'!$D$45</definedName>
    <definedName name="_ednref3" localSheetId="3">'4кв'!$D$43</definedName>
    <definedName name="_ednref4" localSheetId="0">'1кв'!$D$45</definedName>
    <definedName name="_ednref4" localSheetId="1">'2кв'!$D$46</definedName>
    <definedName name="_ednref4" localSheetId="2">'3кв'!$D$46</definedName>
    <definedName name="_ednref4" localSheetId="3">'4кв'!$D$44</definedName>
    <definedName name="_xlnm.Print_Area" localSheetId="0">'1кв'!$A$1:$E$49</definedName>
    <definedName name="_xlnm.Print_Area" localSheetId="1">'2кв'!$A$1:$E$50</definedName>
    <definedName name="_xlnm.Print_Area" localSheetId="2">'3кв'!$A$1:$E$50</definedName>
    <definedName name="_xlnm.Print_Area" localSheetId="3">'4кв'!$A$1:$E$48</definedName>
    <definedName name="_xlnm.Print_Area" localSheetId="4">отчет!$A$1:$C$38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25" l="1"/>
  <c r="C30" i="26" l="1"/>
  <c r="F47" i="22"/>
  <c r="C8" i="26"/>
  <c r="C22" i="26" l="1"/>
  <c r="C21" i="26"/>
  <c r="C20" i="26"/>
  <c r="C14" i="26"/>
  <c r="C19" i="26"/>
  <c r="C18" i="26"/>
  <c r="C17" i="26"/>
  <c r="C13" i="26"/>
  <c r="C6" i="26"/>
  <c r="C15" i="26" l="1"/>
  <c r="C9" i="26"/>
  <c r="B44" i="25" l="1"/>
  <c r="F21" i="25"/>
  <c r="E24" i="25" s="1"/>
  <c r="C12" i="26" s="1"/>
  <c r="E23" i="25" l="1"/>
  <c r="E29" i="24"/>
  <c r="E27" i="25" l="1"/>
  <c r="B47" i="25" s="1"/>
  <c r="B48" i="25" s="1"/>
  <c r="C11" i="26"/>
  <c r="C24" i="26" s="1"/>
  <c r="C25" i="26" s="1"/>
  <c r="E28" i="23"/>
  <c r="F21" i="24" l="1"/>
  <c r="E24" i="24" s="1"/>
  <c r="F21" i="23"/>
  <c r="E23" i="23" s="1"/>
  <c r="E23" i="24" l="1"/>
  <c r="B49" i="24" s="1"/>
  <c r="E24" i="23"/>
  <c r="E29" i="23" s="1"/>
  <c r="B49" i="23" s="1"/>
  <c r="F21" i="22"/>
  <c r="E23" i="22" s="1"/>
  <c r="E24" i="22" l="1"/>
  <c r="E28" i="22" s="1"/>
  <c r="B48" i="22" s="1"/>
  <c r="B49" i="22" l="1"/>
  <c r="B46" i="23" s="1"/>
  <c r="B50" i="23" s="1"/>
  <c r="B46" i="24" s="1"/>
  <c r="B50" i="24" s="1"/>
</calcChain>
</file>

<file path=xl/sharedStrings.xml><?xml version="1.0" encoding="utf-8"?>
<sst xmlns="http://schemas.openxmlformats.org/spreadsheetml/2006/main" count="273" uniqueCount="108">
  <si>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</si>
  <si>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</si>
  <si>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</si>
  <si>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</si>
  <si>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</si>
  <si>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</si>
  <si>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</si>
  <si>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</si>
  <si>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</si>
  <si>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</si>
  <si>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</si>
  <si>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</si>
  <si>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</si>
  <si>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</si>
  <si>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</si>
  <si>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</si>
  <si>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</si>
  <si>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</si>
  <si>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</si>
  <si>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</si>
  <si>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</si>
  <si>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</si>
  <si>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</si>
  <si>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</si>
  <si>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</si>
  <si>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240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</si>
  <si>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Самойленко Ольги Александровны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</si>
  <si>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№23 от 28.03.2015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</si>
  <si>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№24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</si>
  <si>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№240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</si>
  <si>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</si>
  <si>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1 квартал</t>
  </si>
  <si>
    <t>руб.</t>
  </si>
  <si>
    <t>Заказчик - Собственники МКД, в лице председателя совета МКД Самойленко О.А.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</si>
  <si>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</si>
  <si>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</si>
  <si>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</si>
  <si>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</si>
  <si>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Не жилые помещения -339,2</t>
  </si>
  <si>
    <t xml:space="preserve">определена приложением № 9 к договору </t>
  </si>
  <si>
    <t>Расходы по содержанию и тек. ремонту</t>
  </si>
  <si>
    <t>Остаток на начало квартала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</si>
  <si>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</si>
  <si>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</si>
  <si>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</si>
  <si>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</si>
  <si>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Общая площадь квартир - 1466,1</t>
  </si>
  <si>
    <t>за 1 квартал 2025 года</t>
  </si>
  <si>
    <t>31.03.2025 г.</t>
  </si>
  <si>
    <t>Опиловка тополей (2шт) (смета)</t>
  </si>
  <si>
    <t>март</t>
  </si>
  <si>
    <t xml:space="preserve">           2. Всего за период с "01" 01 2025 г. по "31" 03 2025 г. выполнено работ (оказано услуг) на общую сумму сто пятьдесят две тысячи шестьсот восемьдесят девять  рубля 98 копеек.</t>
  </si>
  <si>
    <t>Предъявлено населению 158433,78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</si>
  <si>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</si>
  <si>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</si>
  <si>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</si>
  <si>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</si>
  <si>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</si>
  <si>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</si>
  <si>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входа в подвал (смета)</t>
  </si>
  <si>
    <t>Оборудование укрытий инвентарем (смета)</t>
  </si>
  <si>
    <t xml:space="preserve">Монтаж поливочной трубы </t>
  </si>
  <si>
    <t>ч/час</t>
  </si>
  <si>
    <t>апрель</t>
  </si>
  <si>
    <t>май</t>
  </si>
  <si>
    <t>июнь</t>
  </si>
  <si>
    <t xml:space="preserve">           2. Всего за период с "01" 04 2025 г. по "30" 06 2025 г. выполнено работ (оказано услуг) на общую сумму двести пятьдесят восемь тысяч тридцать пять рублей 63 копейки</t>
  </si>
  <si>
    <t>Предъявлено населению 157522,41</t>
  </si>
  <si>
    <t>Окраска забора (смета)</t>
  </si>
  <si>
    <t>окраска урн (смета)</t>
  </si>
  <si>
    <t>август</t>
  </si>
  <si>
    <t>поверка ОПУ ТЭ (узел)</t>
  </si>
  <si>
    <t>енябрь</t>
  </si>
  <si>
    <t xml:space="preserve">           2. Всего за период с "01" 07 2025 г. по "30" 09 2025 г. выполнено работ (оказано услуг) на общую сумму сто шетьдесят пять тысяч четыреста восемьдесят семь рублей 20 копеек.</t>
  </si>
  <si>
    <t>Предъявлено населению 174451,08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</si>
  <si>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</si>
  <si>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</si>
  <si>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</si>
  <si>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</si>
  <si>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240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</si>
  <si>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</si>
  <si>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</si>
  <si>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</si>
  <si>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</si>
  <si>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</si>
  <si>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</si>
  <si>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</si>
  <si>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</si>
  <si>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</si>
  <si>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</si>
  <si>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</si>
  <si>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</si>
  <si>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</si>
  <si>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</si>
  <si>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</si>
  <si>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8  ч/ч</t>
  </si>
  <si>
    <t xml:space="preserve">           2. Всего за период с "01" 10  2025 г. по "31" 12  2025 г. выполнено работ (оказано услуг) на общую сумму сто двадцатьдевятьтысяч пятьсот семьдесят восемь рублей 19 копеек.</t>
  </si>
  <si>
    <t>Начислено всего 664858,35</t>
  </si>
  <si>
    <t>Опиловка тополей (2шт)</t>
  </si>
  <si>
    <t xml:space="preserve">Ремонт входа в подвал </t>
  </si>
  <si>
    <t xml:space="preserve">Оборудование укрытий </t>
  </si>
  <si>
    <t>Окраска забора</t>
  </si>
  <si>
    <t xml:space="preserve">окраска урн </t>
  </si>
  <si>
    <t>поверка ОПУ ТЭ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</si>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</sst>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4" xfId="0" applyFont="1" applyBorder="1" applyAlignment="1">
      <alignment wrapText="1"/>
    </xf>
    <xf numFmtId="0" fontId="4" fillId="0" borderId="0" xfId="0" applyFont="1" applyAlignment="1"/>
    <xf numFmtId="0" fontId="12" fillId="0" borderId="0" xfId="0" applyFont="1" applyAlignment="1">
      <alignment wrapText="1"/>
    </xf>
    <xf numFmtId="39" fontId="7" fillId="0" borderId="0" xfId="1" applyNumberFormat="1" applyFont="1"/>
    <xf numFmtId="39" fontId="4" fillId="0" borderId="0" xfId="1" applyNumberFormat="1" applyFont="1"/>
    <xf numFmtId="39" fontId="7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Border="1" applyAlignment="1"/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6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6" fontId="4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34" zoomScaleSheetLayoutView="100" workbookViewId="0">
      <selection activeCell="F47" sqref="F47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ht="15" customHeight="1" x14ac:dyDescent="0.25">
      <c r="A3" s="76" t="s">
        <v>47</v>
      </c>
      <c r="B3" s="76"/>
      <c r="C3" s="76"/>
      <c r="D3" s="76"/>
      <c r="E3" s="76"/>
    </row>
    <row r="4" spans="1:5" s="1" customFormat="1" ht="17.25" customHeight="1" x14ac:dyDescent="0.25">
      <c r="A4" s="24" t="s">
        <v>13</v>
      </c>
      <c r="B4" s="4"/>
      <c r="C4" s="4"/>
      <c r="D4" s="27"/>
      <c r="E4" s="26" t="s">
        <v>48</v>
      </c>
    </row>
    <row r="5" spans="1:5" ht="8.25" customHeight="1" x14ac:dyDescent="0.25">
      <c r="A5" s="30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25</v>
      </c>
      <c r="B7" s="78"/>
      <c r="C7" s="78"/>
      <c r="D7" s="78"/>
      <c r="E7" s="78"/>
    </row>
    <row r="8" spans="1:5" x14ac:dyDescent="0.25">
      <c r="A8" s="72" t="s">
        <v>1</v>
      </c>
      <c r="B8" s="72"/>
      <c r="C8" s="72"/>
      <c r="D8" s="72"/>
      <c r="E8" s="72"/>
    </row>
    <row r="9" spans="1:5" ht="7.5" customHeight="1" x14ac:dyDescent="0.25">
      <c r="A9" s="80"/>
      <c r="B9" s="80"/>
      <c r="C9" s="80"/>
      <c r="D9" s="80"/>
      <c r="E9" s="80"/>
    </row>
    <row r="10" spans="1:5" x14ac:dyDescent="0.25">
      <c r="A10" s="77" t="s">
        <v>26</v>
      </c>
      <c r="B10" s="77"/>
      <c r="C10" s="77"/>
      <c r="D10" s="77"/>
      <c r="E10" s="77"/>
    </row>
    <row r="11" spans="1:5" ht="22.5" customHeight="1" x14ac:dyDescent="0.25">
      <c r="A11" s="81" t="s">
        <v>14</v>
      </c>
      <c r="B11" s="82"/>
      <c r="C11" s="82"/>
      <c r="D11" s="82"/>
      <c r="E11" s="82"/>
    </row>
    <row r="12" spans="1:5" ht="30.75" customHeight="1" x14ac:dyDescent="0.25">
      <c r="A12" s="77" t="s">
        <v>27</v>
      </c>
      <c r="B12" s="77"/>
      <c r="C12" s="77"/>
      <c r="D12" s="77"/>
      <c r="E12" s="77"/>
    </row>
    <row r="13" spans="1:5" x14ac:dyDescent="0.25">
      <c r="A13" s="72" t="s">
        <v>15</v>
      </c>
      <c r="B13" s="80"/>
      <c r="C13" s="80"/>
      <c r="D13" s="80"/>
      <c r="E13" s="80"/>
    </row>
    <row r="14" spans="1:5" x14ac:dyDescent="0.25">
      <c r="A14" s="77" t="s">
        <v>22</v>
      </c>
      <c r="B14" s="77"/>
      <c r="C14" s="77"/>
      <c r="D14" s="77"/>
      <c r="E14" s="77"/>
    </row>
    <row r="15" spans="1:5" ht="11.25" customHeight="1" x14ac:dyDescent="0.25">
      <c r="A15" s="72" t="s">
        <v>2</v>
      </c>
      <c r="B15" s="80"/>
      <c r="C15" s="80"/>
      <c r="D15" s="80"/>
      <c r="E15" s="80"/>
    </row>
    <row r="16" spans="1:5" x14ac:dyDescent="0.25">
      <c r="A16" s="77" t="s">
        <v>44</v>
      </c>
      <c r="B16" s="77"/>
      <c r="C16" s="77"/>
      <c r="D16" s="77"/>
      <c r="E16" s="77"/>
    </row>
    <row r="17" spans="1:7" ht="10.5" customHeight="1" x14ac:dyDescent="0.25">
      <c r="A17" s="72" t="s">
        <v>16</v>
      </c>
      <c r="B17" s="80"/>
      <c r="C17" s="80"/>
      <c r="D17" s="80"/>
      <c r="E17" s="80"/>
    </row>
    <row r="18" spans="1:7" ht="30.75" customHeight="1" x14ac:dyDescent="0.25">
      <c r="A18" s="77" t="s">
        <v>17</v>
      </c>
      <c r="B18" s="77"/>
      <c r="C18" s="77"/>
      <c r="D18" s="77"/>
      <c r="E18" s="77"/>
    </row>
    <row r="19" spans="1:7" ht="63.75" customHeight="1" x14ac:dyDescent="0.25">
      <c r="A19" s="77" t="s">
        <v>28</v>
      </c>
      <c r="B19" s="77"/>
      <c r="C19" s="77"/>
      <c r="D19" s="77"/>
      <c r="E19" s="77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f>339.2+1466.1</f>
        <v>1805.3</v>
      </c>
      <c r="G21" s="2">
        <v>3</v>
      </c>
    </row>
    <row r="22" spans="1:7" ht="128.25" customHeight="1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0" t="s">
        <v>43</v>
      </c>
      <c r="B23" s="8" t="s">
        <v>39</v>
      </c>
      <c r="C23" s="3" t="s">
        <v>4</v>
      </c>
      <c r="D23" s="3">
        <v>17.72</v>
      </c>
      <c r="E23" s="7">
        <f>D23*F21*G21</f>
        <v>95969.747999999992</v>
      </c>
    </row>
    <row r="24" spans="1:7" x14ac:dyDescent="0.25">
      <c r="A24" s="6" t="s">
        <v>42</v>
      </c>
      <c r="B24" s="8" t="s">
        <v>23</v>
      </c>
      <c r="C24" s="3" t="s">
        <v>4</v>
      </c>
      <c r="D24" s="3">
        <v>4.68</v>
      </c>
      <c r="E24" s="7">
        <f>D24*F21*G21</f>
        <v>25346.412</v>
      </c>
    </row>
    <row r="25" spans="1:7" x14ac:dyDescent="0.25">
      <c r="A25" s="6" t="s">
        <v>30</v>
      </c>
      <c r="B25" s="8" t="s">
        <v>31</v>
      </c>
      <c r="C25" s="3" t="s">
        <v>32</v>
      </c>
      <c r="D25" s="21"/>
      <c r="E25" s="22">
        <v>196.12</v>
      </c>
    </row>
    <row r="26" spans="1:7" x14ac:dyDescent="0.25">
      <c r="A26" s="32" t="s">
        <v>49</v>
      </c>
      <c r="B26" s="8" t="s">
        <v>50</v>
      </c>
      <c r="C26" s="3" t="s">
        <v>32</v>
      </c>
      <c r="D26" s="21"/>
      <c r="E26" s="22">
        <v>31177.7</v>
      </c>
    </row>
    <row r="27" spans="1:7" x14ac:dyDescent="0.25">
      <c r="A27" s="14"/>
      <c r="B27" s="23"/>
      <c r="C27" s="3"/>
      <c r="D27" s="25"/>
      <c r="E27" s="22"/>
    </row>
    <row r="28" spans="1:7" s="13" customFormat="1" ht="14.25" x14ac:dyDescent="0.2">
      <c r="A28" s="9" t="s">
        <v>24</v>
      </c>
      <c r="B28" s="10"/>
      <c r="C28" s="11"/>
      <c r="D28" s="11"/>
      <c r="E28" s="12">
        <f>SUM(E23:E27)</f>
        <v>152689.97999999998</v>
      </c>
    </row>
    <row r="29" spans="1:7" ht="14.25" customHeight="1" x14ac:dyDescent="0.25"/>
    <row r="30" spans="1:7" ht="30" customHeight="1" x14ac:dyDescent="0.25">
      <c r="A30" s="84" t="s">
        <v>51</v>
      </c>
      <c r="B30" s="84"/>
      <c r="C30" s="84"/>
      <c r="D30" s="84"/>
      <c r="E30" s="84"/>
    </row>
    <row r="31" spans="1:7" ht="30" customHeight="1" x14ac:dyDescent="0.25">
      <c r="A31" s="77" t="s">
        <v>21</v>
      </c>
      <c r="B31" s="77"/>
      <c r="C31" s="77"/>
      <c r="D31" s="77"/>
      <c r="E31" s="77"/>
    </row>
    <row r="32" spans="1:7" x14ac:dyDescent="0.25">
      <c r="A32" s="77" t="s">
        <v>20</v>
      </c>
      <c r="B32" s="77"/>
      <c r="C32" s="77"/>
      <c r="D32" s="77"/>
      <c r="E32" s="77"/>
    </row>
    <row r="33" spans="1:6" ht="31.5" customHeight="1" x14ac:dyDescent="0.25">
      <c r="A33" s="77" t="s">
        <v>34</v>
      </c>
      <c r="B33" s="77"/>
      <c r="C33" s="77"/>
      <c r="D33" s="77"/>
      <c r="E33" s="77"/>
    </row>
    <row r="34" spans="1:6" x14ac:dyDescent="0.25">
      <c r="A34" s="77" t="s">
        <v>18</v>
      </c>
      <c r="B34" s="77"/>
      <c r="C34" s="77"/>
      <c r="D34" s="77"/>
      <c r="E34" s="77"/>
    </row>
    <row r="35" spans="1:6" x14ac:dyDescent="0.25">
      <c r="A35" s="85" t="s">
        <v>5</v>
      </c>
      <c r="B35" s="85"/>
      <c r="C35" s="85"/>
      <c r="D35" s="85"/>
      <c r="E35" s="85"/>
    </row>
    <row r="36" spans="1:6" x14ac:dyDescent="0.25">
      <c r="A36" s="77" t="s">
        <v>18</v>
      </c>
      <c r="B36" s="77"/>
      <c r="C36" s="77"/>
      <c r="D36" s="77"/>
      <c r="E36" s="77"/>
    </row>
    <row r="37" spans="1:6" x14ac:dyDescent="0.25">
      <c r="A37" s="86" t="s">
        <v>45</v>
      </c>
      <c r="B37" s="86"/>
      <c r="C37" s="86"/>
      <c r="D37" s="86"/>
      <c r="E37" s="86"/>
    </row>
    <row r="38" spans="1:6" ht="11.25" customHeight="1" x14ac:dyDescent="0.25">
      <c r="B38" s="87" t="s">
        <v>19</v>
      </c>
      <c r="C38" s="87"/>
      <c r="D38" s="87"/>
      <c r="E38" s="5" t="s">
        <v>6</v>
      </c>
    </row>
    <row r="39" spans="1:6" x14ac:dyDescent="0.25">
      <c r="A39" s="29"/>
      <c r="B39" s="29"/>
      <c r="C39" s="29"/>
      <c r="D39" s="29"/>
      <c r="E39" s="29"/>
    </row>
    <row r="40" spans="1:6" ht="24" customHeight="1" x14ac:dyDescent="0.25">
      <c r="A40" s="86" t="s">
        <v>33</v>
      </c>
      <c r="B40" s="86"/>
      <c r="C40" s="86"/>
      <c r="D40" s="86"/>
      <c r="E40" s="86"/>
    </row>
    <row r="41" spans="1:6" ht="16.5" customHeight="1" x14ac:dyDescent="0.25">
      <c r="B41" s="83" t="s">
        <v>19</v>
      </c>
      <c r="C41" s="83"/>
      <c r="D41" s="83"/>
      <c r="E41" s="5" t="s">
        <v>6</v>
      </c>
    </row>
    <row r="42" spans="1:6" ht="16.5" customHeight="1" x14ac:dyDescent="0.25">
      <c r="A42" s="28" t="s">
        <v>46</v>
      </c>
      <c r="B42" s="31"/>
      <c r="C42" s="31"/>
      <c r="D42" s="31"/>
      <c r="E42" s="5"/>
    </row>
    <row r="43" spans="1:6" ht="16.5" customHeight="1" x14ac:dyDescent="0.25">
      <c r="A43" s="28" t="s">
        <v>38</v>
      </c>
      <c r="B43" s="31"/>
      <c r="C43" s="31"/>
      <c r="D43" s="31"/>
      <c r="E43" s="5"/>
    </row>
    <row r="44" spans="1:6" x14ac:dyDescent="0.25">
      <c r="A44" s="13" t="s">
        <v>35</v>
      </c>
    </row>
    <row r="45" spans="1:6" x14ac:dyDescent="0.25">
      <c r="A45" s="2" t="s">
        <v>41</v>
      </c>
      <c r="B45" s="17">
        <v>176469.84</v>
      </c>
    </row>
    <row r="46" spans="1:6" x14ac:dyDescent="0.25">
      <c r="A46" s="15" t="s">
        <v>52</v>
      </c>
      <c r="B46" s="18"/>
    </row>
    <row r="47" spans="1:6" x14ac:dyDescent="0.25">
      <c r="A47" s="2" t="s">
        <v>36</v>
      </c>
      <c r="B47" s="18">
        <v>182648.6</v>
      </c>
      <c r="F47" s="69">
        <f>249165.08-B47</f>
        <v>66516.479999999981</v>
      </c>
    </row>
    <row r="48" spans="1:6" ht="27.75" x14ac:dyDescent="0.25">
      <c r="A48" s="16" t="s">
        <v>40</v>
      </c>
      <c r="B48" s="18">
        <f>E28</f>
        <v>152689.97999999998</v>
      </c>
    </row>
    <row r="49" spans="1:2" x14ac:dyDescent="0.25">
      <c r="A49" s="13" t="s">
        <v>37</v>
      </c>
      <c r="B49" s="19">
        <f>B45+B47-B48</f>
        <v>206428.46000000002</v>
      </c>
    </row>
    <row r="51" spans="1:2" x14ac:dyDescent="0.25">
      <c r="B51" s="2">
        <v>176469.84</v>
      </c>
    </row>
  </sheetData>
  <mergeCells count="30">
    <mergeCell ref="B41:D41"/>
    <mergeCell ref="A21:E21"/>
    <mergeCell ref="A30:E30"/>
    <mergeCell ref="A31:E31"/>
    <mergeCell ref="A32:E32"/>
    <mergeCell ref="A33:E33"/>
    <mergeCell ref="A34:E34"/>
    <mergeCell ref="A35:E35"/>
    <mergeCell ref="A36:E36"/>
    <mergeCell ref="A37:E37"/>
    <mergeCell ref="B38:D38"/>
    <mergeCell ref="A40:E40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4" zoomScaleSheetLayoutView="100" workbookViewId="0">
      <selection activeCell="B48" sqref="B48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ht="15" customHeight="1" x14ac:dyDescent="0.25">
      <c r="A3" s="76" t="s">
        <v>53</v>
      </c>
      <c r="B3" s="76"/>
      <c r="C3" s="76"/>
      <c r="D3" s="76"/>
      <c r="E3" s="76"/>
    </row>
    <row r="4" spans="1:5" s="1" customFormat="1" ht="17.25" customHeight="1" x14ac:dyDescent="0.25">
      <c r="A4" s="24" t="s">
        <v>13</v>
      </c>
      <c r="B4" s="4"/>
      <c r="C4" s="4"/>
      <c r="D4" s="27"/>
      <c r="E4" s="26" t="s">
        <v>54</v>
      </c>
    </row>
    <row r="5" spans="1:5" ht="8.25" customHeight="1" x14ac:dyDescent="0.25">
      <c r="A5" s="34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25</v>
      </c>
      <c r="B7" s="78"/>
      <c r="C7" s="78"/>
      <c r="D7" s="78"/>
      <c r="E7" s="78"/>
    </row>
    <row r="8" spans="1:5" x14ac:dyDescent="0.25">
      <c r="A8" s="72" t="s">
        <v>1</v>
      </c>
      <c r="B8" s="72"/>
      <c r="C8" s="72"/>
      <c r="D8" s="72"/>
      <c r="E8" s="72"/>
    </row>
    <row r="9" spans="1:5" ht="7.5" customHeight="1" x14ac:dyDescent="0.25">
      <c r="A9" s="80"/>
      <c r="B9" s="80"/>
      <c r="C9" s="80"/>
      <c r="D9" s="80"/>
      <c r="E9" s="80"/>
    </row>
    <row r="10" spans="1:5" x14ac:dyDescent="0.25">
      <c r="A10" s="77" t="s">
        <v>26</v>
      </c>
      <c r="B10" s="77"/>
      <c r="C10" s="77"/>
      <c r="D10" s="77"/>
      <c r="E10" s="77"/>
    </row>
    <row r="11" spans="1:5" ht="22.5" customHeight="1" x14ac:dyDescent="0.25">
      <c r="A11" s="81" t="s">
        <v>14</v>
      </c>
      <c r="B11" s="82"/>
      <c r="C11" s="82"/>
      <c r="D11" s="82"/>
      <c r="E11" s="82"/>
    </row>
    <row r="12" spans="1:5" ht="30.75" customHeight="1" x14ac:dyDescent="0.25">
      <c r="A12" s="77" t="s">
        <v>27</v>
      </c>
      <c r="B12" s="77"/>
      <c r="C12" s="77"/>
      <c r="D12" s="77"/>
      <c r="E12" s="77"/>
    </row>
    <row r="13" spans="1:5" x14ac:dyDescent="0.25">
      <c r="A13" s="72" t="s">
        <v>15</v>
      </c>
      <c r="B13" s="80"/>
      <c r="C13" s="80"/>
      <c r="D13" s="80"/>
      <c r="E13" s="80"/>
    </row>
    <row r="14" spans="1:5" x14ac:dyDescent="0.25">
      <c r="A14" s="77" t="s">
        <v>22</v>
      </c>
      <c r="B14" s="77"/>
      <c r="C14" s="77"/>
      <c r="D14" s="77"/>
      <c r="E14" s="77"/>
    </row>
    <row r="15" spans="1:5" ht="11.25" customHeight="1" x14ac:dyDescent="0.25">
      <c r="A15" s="72" t="s">
        <v>2</v>
      </c>
      <c r="B15" s="80"/>
      <c r="C15" s="80"/>
      <c r="D15" s="80"/>
      <c r="E15" s="80"/>
    </row>
    <row r="16" spans="1:5" x14ac:dyDescent="0.25">
      <c r="A16" s="77" t="s">
        <v>44</v>
      </c>
      <c r="B16" s="77"/>
      <c r="C16" s="77"/>
      <c r="D16" s="77"/>
      <c r="E16" s="77"/>
    </row>
    <row r="17" spans="1:7" ht="10.5" customHeight="1" x14ac:dyDescent="0.25">
      <c r="A17" s="72" t="s">
        <v>16</v>
      </c>
      <c r="B17" s="80"/>
      <c r="C17" s="80"/>
      <c r="D17" s="80"/>
      <c r="E17" s="80"/>
    </row>
    <row r="18" spans="1:7" ht="30.75" customHeight="1" x14ac:dyDescent="0.25">
      <c r="A18" s="77" t="s">
        <v>17</v>
      </c>
      <c r="B18" s="77"/>
      <c r="C18" s="77"/>
      <c r="D18" s="77"/>
      <c r="E18" s="77"/>
    </row>
    <row r="19" spans="1:7" ht="63.75" customHeight="1" x14ac:dyDescent="0.25">
      <c r="A19" s="77" t="s">
        <v>28</v>
      </c>
      <c r="B19" s="77"/>
      <c r="C19" s="77"/>
      <c r="D19" s="77"/>
      <c r="E19" s="77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f>339.2+1466.1</f>
        <v>1805.3</v>
      </c>
      <c r="G21" s="2">
        <v>3</v>
      </c>
    </row>
    <row r="22" spans="1:7" ht="128.25" customHeight="1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0" t="s">
        <v>43</v>
      </c>
      <c r="B23" s="8" t="s">
        <v>39</v>
      </c>
      <c r="C23" s="3" t="s">
        <v>4</v>
      </c>
      <c r="D23" s="3">
        <v>17.72</v>
      </c>
      <c r="E23" s="7">
        <f>D23*F21*G21</f>
        <v>95969.747999999992</v>
      </c>
    </row>
    <row r="24" spans="1:7" x14ac:dyDescent="0.25">
      <c r="A24" s="6" t="s">
        <v>42</v>
      </c>
      <c r="B24" s="8" t="s">
        <v>23</v>
      </c>
      <c r="C24" s="3" t="s">
        <v>4</v>
      </c>
      <c r="D24" s="3">
        <v>4.68</v>
      </c>
      <c r="E24" s="7">
        <f>D24*F21*G21</f>
        <v>25346.412</v>
      </c>
    </row>
    <row r="25" spans="1:7" x14ac:dyDescent="0.25">
      <c r="A25" s="6" t="s">
        <v>30</v>
      </c>
      <c r="B25" s="8" t="s">
        <v>55</v>
      </c>
      <c r="C25" s="3" t="s">
        <v>32</v>
      </c>
      <c r="D25" s="21"/>
      <c r="E25" s="22">
        <v>8083.93</v>
      </c>
    </row>
    <row r="26" spans="1:7" x14ac:dyDescent="0.25">
      <c r="A26" s="14" t="s">
        <v>59</v>
      </c>
      <c r="B26" s="8" t="s">
        <v>63</v>
      </c>
      <c r="C26" s="3" t="s">
        <v>32</v>
      </c>
      <c r="D26" s="21"/>
      <c r="E26" s="22">
        <v>116379.46</v>
      </c>
    </row>
    <row r="27" spans="1:7" ht="30" x14ac:dyDescent="0.25">
      <c r="A27" s="36" t="s">
        <v>60</v>
      </c>
      <c r="B27" s="8" t="s">
        <v>64</v>
      </c>
      <c r="C27" s="3" t="s">
        <v>32</v>
      </c>
      <c r="D27" s="21"/>
      <c r="E27" s="22">
        <v>9586</v>
      </c>
    </row>
    <row r="28" spans="1:7" x14ac:dyDescent="0.25">
      <c r="A28" s="14" t="s">
        <v>61</v>
      </c>
      <c r="B28" s="8" t="s">
        <v>65</v>
      </c>
      <c r="C28" s="3" t="s">
        <v>62</v>
      </c>
      <c r="D28" s="37">
        <v>8</v>
      </c>
      <c r="E28" s="22">
        <f>D28*333.76</f>
        <v>2670.08</v>
      </c>
    </row>
    <row r="29" spans="1:7" s="13" customFormat="1" ht="14.25" x14ac:dyDescent="0.2">
      <c r="A29" s="9" t="s">
        <v>24</v>
      </c>
      <c r="B29" s="10"/>
      <c r="C29" s="11"/>
      <c r="D29" s="11"/>
      <c r="E29" s="12">
        <f>SUM(E23:E28)</f>
        <v>258035.62999999998</v>
      </c>
    </row>
    <row r="30" spans="1:7" ht="14.25" customHeight="1" x14ac:dyDescent="0.25"/>
    <row r="31" spans="1:7" ht="30" customHeight="1" x14ac:dyDescent="0.25">
      <c r="A31" s="84" t="s">
        <v>66</v>
      </c>
      <c r="B31" s="84"/>
      <c r="C31" s="84"/>
      <c r="D31" s="84"/>
      <c r="E31" s="84"/>
    </row>
    <row r="32" spans="1:7" ht="30" customHeight="1" x14ac:dyDescent="0.25">
      <c r="A32" s="77" t="s">
        <v>21</v>
      </c>
      <c r="B32" s="77"/>
      <c r="C32" s="77"/>
      <c r="D32" s="77"/>
      <c r="E32" s="77"/>
    </row>
    <row r="33" spans="1:5" x14ac:dyDescent="0.25">
      <c r="A33" s="77" t="s">
        <v>20</v>
      </c>
      <c r="B33" s="77"/>
      <c r="C33" s="77"/>
      <c r="D33" s="77"/>
      <c r="E33" s="77"/>
    </row>
    <row r="34" spans="1:5" ht="31.5" customHeight="1" x14ac:dyDescent="0.25">
      <c r="A34" s="77" t="s">
        <v>34</v>
      </c>
      <c r="B34" s="77"/>
      <c r="C34" s="77"/>
      <c r="D34" s="77"/>
      <c r="E34" s="77"/>
    </row>
    <row r="35" spans="1:5" x14ac:dyDescent="0.25">
      <c r="A35" s="77" t="s">
        <v>18</v>
      </c>
      <c r="B35" s="77"/>
      <c r="C35" s="77"/>
      <c r="D35" s="77"/>
      <c r="E35" s="77"/>
    </row>
    <row r="36" spans="1:5" x14ac:dyDescent="0.25">
      <c r="A36" s="85" t="s">
        <v>5</v>
      </c>
      <c r="B36" s="85"/>
      <c r="C36" s="85"/>
      <c r="D36" s="85"/>
      <c r="E36" s="85"/>
    </row>
    <row r="37" spans="1:5" x14ac:dyDescent="0.25">
      <c r="A37" s="77" t="s">
        <v>18</v>
      </c>
      <c r="B37" s="77"/>
      <c r="C37" s="77"/>
      <c r="D37" s="77"/>
      <c r="E37" s="77"/>
    </row>
    <row r="38" spans="1:5" x14ac:dyDescent="0.25">
      <c r="A38" s="86" t="s">
        <v>45</v>
      </c>
      <c r="B38" s="86"/>
      <c r="C38" s="86"/>
      <c r="D38" s="86"/>
      <c r="E38" s="86"/>
    </row>
    <row r="39" spans="1:5" ht="11.25" customHeight="1" x14ac:dyDescent="0.25">
      <c r="B39" s="87" t="s">
        <v>19</v>
      </c>
      <c r="C39" s="87"/>
      <c r="D39" s="87"/>
      <c r="E39" s="5" t="s">
        <v>6</v>
      </c>
    </row>
    <row r="40" spans="1:5" x14ac:dyDescent="0.25">
      <c r="A40" s="35"/>
      <c r="B40" s="35"/>
      <c r="C40" s="35"/>
      <c r="D40" s="35"/>
      <c r="E40" s="35"/>
    </row>
    <row r="41" spans="1:5" ht="24" customHeight="1" x14ac:dyDescent="0.25">
      <c r="A41" s="86" t="s">
        <v>33</v>
      </c>
      <c r="B41" s="86"/>
      <c r="C41" s="86"/>
      <c r="D41" s="86"/>
      <c r="E41" s="86"/>
    </row>
    <row r="42" spans="1:5" ht="16.5" customHeight="1" x14ac:dyDescent="0.25">
      <c r="B42" s="83" t="s">
        <v>19</v>
      </c>
      <c r="C42" s="83"/>
      <c r="D42" s="83"/>
      <c r="E42" s="5" t="s">
        <v>6</v>
      </c>
    </row>
    <row r="43" spans="1:5" ht="16.5" customHeight="1" x14ac:dyDescent="0.25">
      <c r="A43" s="28" t="s">
        <v>46</v>
      </c>
      <c r="B43" s="33"/>
      <c r="C43" s="33"/>
      <c r="D43" s="33"/>
      <c r="E43" s="5"/>
    </row>
    <row r="44" spans="1:5" ht="16.5" customHeight="1" x14ac:dyDescent="0.25">
      <c r="A44" s="28" t="s">
        <v>38</v>
      </c>
      <c r="B44" s="33"/>
      <c r="C44" s="33"/>
      <c r="D44" s="33"/>
      <c r="E44" s="5"/>
    </row>
    <row r="45" spans="1:5" x14ac:dyDescent="0.25">
      <c r="A45" s="13" t="s">
        <v>35</v>
      </c>
    </row>
    <row r="46" spans="1:5" x14ac:dyDescent="0.25">
      <c r="A46" s="2" t="s">
        <v>41</v>
      </c>
      <c r="B46" s="17">
        <f>'1кв'!B49</f>
        <v>206428.46000000002</v>
      </c>
    </row>
    <row r="47" spans="1:5" x14ac:dyDescent="0.25">
      <c r="A47" s="15" t="s">
        <v>67</v>
      </c>
      <c r="B47" s="18"/>
    </row>
    <row r="48" spans="1:5" x14ac:dyDescent="0.25">
      <c r="A48" s="2" t="s">
        <v>36</v>
      </c>
      <c r="B48" s="18">
        <v>136705.65</v>
      </c>
    </row>
    <row r="49" spans="1:2" ht="27.75" x14ac:dyDescent="0.25">
      <c r="A49" s="16" t="s">
        <v>40</v>
      </c>
      <c r="B49" s="18">
        <f>E29</f>
        <v>258035.62999999998</v>
      </c>
    </row>
    <row r="50" spans="1:2" x14ac:dyDescent="0.25">
      <c r="A50" s="13" t="s">
        <v>37</v>
      </c>
      <c r="B50" s="19">
        <f>B46+B48-B49</f>
        <v>85098.48000000001</v>
      </c>
    </row>
  </sheetData>
  <mergeCells count="30">
    <mergeCell ref="B42:D42"/>
    <mergeCell ref="A21:E21"/>
    <mergeCell ref="A31:E31"/>
    <mergeCell ref="A32:E32"/>
    <mergeCell ref="A33:E33"/>
    <mergeCell ref="A34:E34"/>
    <mergeCell ref="A35:E35"/>
    <mergeCell ref="A36:E36"/>
    <mergeCell ref="A37:E37"/>
    <mergeCell ref="A38:E38"/>
    <mergeCell ref="B39:D39"/>
    <mergeCell ref="A41:E4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1" zoomScaleSheetLayoutView="100" workbookViewId="0">
      <selection activeCell="A26" sqref="A26:A28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ht="15" customHeight="1" x14ac:dyDescent="0.25">
      <c r="A3" s="76" t="s">
        <v>56</v>
      </c>
      <c r="B3" s="76"/>
      <c r="C3" s="76"/>
      <c r="D3" s="76"/>
      <c r="E3" s="76"/>
    </row>
    <row r="4" spans="1:5" s="1" customFormat="1" ht="17.25" customHeight="1" x14ac:dyDescent="0.25">
      <c r="A4" s="24" t="s">
        <v>13</v>
      </c>
      <c r="B4" s="4"/>
      <c r="C4" s="4"/>
      <c r="D4" s="27"/>
      <c r="E4" s="26" t="s">
        <v>57</v>
      </c>
    </row>
    <row r="5" spans="1:5" ht="8.25" customHeight="1" x14ac:dyDescent="0.25">
      <c r="A5" s="34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25</v>
      </c>
      <c r="B7" s="78"/>
      <c r="C7" s="78"/>
      <c r="D7" s="78"/>
      <c r="E7" s="78"/>
    </row>
    <row r="8" spans="1:5" x14ac:dyDescent="0.25">
      <c r="A8" s="72" t="s">
        <v>1</v>
      </c>
      <c r="B8" s="72"/>
      <c r="C8" s="72"/>
      <c r="D8" s="72"/>
      <c r="E8" s="72"/>
    </row>
    <row r="9" spans="1:5" ht="7.5" customHeight="1" x14ac:dyDescent="0.25">
      <c r="A9" s="80"/>
      <c r="B9" s="80"/>
      <c r="C9" s="80"/>
      <c r="D9" s="80"/>
      <c r="E9" s="80"/>
    </row>
    <row r="10" spans="1:5" x14ac:dyDescent="0.25">
      <c r="A10" s="77" t="s">
        <v>26</v>
      </c>
      <c r="B10" s="77"/>
      <c r="C10" s="77"/>
      <c r="D10" s="77"/>
      <c r="E10" s="77"/>
    </row>
    <row r="11" spans="1:5" ht="22.5" customHeight="1" x14ac:dyDescent="0.25">
      <c r="A11" s="81" t="s">
        <v>14</v>
      </c>
      <c r="B11" s="82"/>
      <c r="C11" s="82"/>
      <c r="D11" s="82"/>
      <c r="E11" s="82"/>
    </row>
    <row r="12" spans="1:5" ht="30.75" customHeight="1" x14ac:dyDescent="0.25">
      <c r="A12" s="77" t="s">
        <v>27</v>
      </c>
      <c r="B12" s="77"/>
      <c r="C12" s="77"/>
      <c r="D12" s="77"/>
      <c r="E12" s="77"/>
    </row>
    <row r="13" spans="1:5" x14ac:dyDescent="0.25">
      <c r="A13" s="72" t="s">
        <v>15</v>
      </c>
      <c r="B13" s="80"/>
      <c r="C13" s="80"/>
      <c r="D13" s="80"/>
      <c r="E13" s="80"/>
    </row>
    <row r="14" spans="1:5" x14ac:dyDescent="0.25">
      <c r="A14" s="77" t="s">
        <v>22</v>
      </c>
      <c r="B14" s="77"/>
      <c r="C14" s="77"/>
      <c r="D14" s="77"/>
      <c r="E14" s="77"/>
    </row>
    <row r="15" spans="1:5" ht="11.25" customHeight="1" x14ac:dyDescent="0.25">
      <c r="A15" s="72" t="s">
        <v>2</v>
      </c>
      <c r="B15" s="80"/>
      <c r="C15" s="80"/>
      <c r="D15" s="80"/>
      <c r="E15" s="80"/>
    </row>
    <row r="16" spans="1:5" x14ac:dyDescent="0.25">
      <c r="A16" s="77" t="s">
        <v>44</v>
      </c>
      <c r="B16" s="77"/>
      <c r="C16" s="77"/>
      <c r="D16" s="77"/>
      <c r="E16" s="77"/>
    </row>
    <row r="17" spans="1:7" ht="10.5" customHeight="1" x14ac:dyDescent="0.25">
      <c r="A17" s="72" t="s">
        <v>16</v>
      </c>
      <c r="B17" s="80"/>
      <c r="C17" s="80"/>
      <c r="D17" s="80"/>
      <c r="E17" s="80"/>
    </row>
    <row r="18" spans="1:7" ht="30.75" customHeight="1" x14ac:dyDescent="0.25">
      <c r="A18" s="77" t="s">
        <v>17</v>
      </c>
      <c r="B18" s="77"/>
      <c r="C18" s="77"/>
      <c r="D18" s="77"/>
      <c r="E18" s="77"/>
    </row>
    <row r="19" spans="1:7" ht="63.75" customHeight="1" x14ac:dyDescent="0.25">
      <c r="A19" s="77" t="s">
        <v>28</v>
      </c>
      <c r="B19" s="77"/>
      <c r="C19" s="77"/>
      <c r="D19" s="77"/>
      <c r="E19" s="77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f>339.2+1466.1</f>
        <v>1805.3</v>
      </c>
      <c r="G21" s="2">
        <v>3</v>
      </c>
    </row>
    <row r="22" spans="1:7" ht="128.25" customHeight="1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0" t="s">
        <v>43</v>
      </c>
      <c r="B23" s="8" t="s">
        <v>39</v>
      </c>
      <c r="C23" s="3" t="s">
        <v>4</v>
      </c>
      <c r="D23" s="3">
        <v>18.760000000000002</v>
      </c>
      <c r="E23" s="7">
        <f>D23*F21*G21</f>
        <v>101602.284</v>
      </c>
    </row>
    <row r="24" spans="1:7" x14ac:dyDescent="0.25">
      <c r="A24" s="6" t="s">
        <v>42</v>
      </c>
      <c r="B24" s="8" t="s">
        <v>23</v>
      </c>
      <c r="C24" s="3" t="s">
        <v>4</v>
      </c>
      <c r="D24" s="3">
        <v>5.12</v>
      </c>
      <c r="E24" s="7">
        <f>D24*F21*G21</f>
        <v>27729.408000000003</v>
      </c>
    </row>
    <row r="25" spans="1:7" x14ac:dyDescent="0.25">
      <c r="A25" s="6" t="s">
        <v>30</v>
      </c>
      <c r="B25" s="8" t="s">
        <v>58</v>
      </c>
      <c r="C25" s="3" t="s">
        <v>32</v>
      </c>
      <c r="D25" s="21"/>
      <c r="E25" s="22">
        <v>524.66999999999996</v>
      </c>
    </row>
    <row r="26" spans="1:7" x14ac:dyDescent="0.25">
      <c r="A26" s="14" t="s">
        <v>68</v>
      </c>
      <c r="B26" s="8" t="s">
        <v>70</v>
      </c>
      <c r="C26" s="3" t="s">
        <v>32</v>
      </c>
      <c r="D26" s="21"/>
      <c r="E26" s="22">
        <v>18342.7</v>
      </c>
    </row>
    <row r="27" spans="1:7" x14ac:dyDescent="0.25">
      <c r="A27" s="14" t="s">
        <v>69</v>
      </c>
      <c r="B27" s="23" t="s">
        <v>70</v>
      </c>
      <c r="C27" s="3" t="s">
        <v>32</v>
      </c>
      <c r="D27" s="25"/>
      <c r="E27" s="22">
        <v>1904.14</v>
      </c>
    </row>
    <row r="28" spans="1:7" x14ac:dyDescent="0.25">
      <c r="A28" s="41" t="s">
        <v>71</v>
      </c>
      <c r="B28" s="42" t="s">
        <v>72</v>
      </c>
      <c r="C28" s="3" t="s">
        <v>32</v>
      </c>
      <c r="D28" s="43"/>
      <c r="E28" s="22">
        <v>15384</v>
      </c>
    </row>
    <row r="29" spans="1:7" s="13" customFormat="1" ht="14.25" x14ac:dyDescent="0.2">
      <c r="A29" s="9" t="s">
        <v>24</v>
      </c>
      <c r="B29" s="10"/>
      <c r="C29" s="11"/>
      <c r="D29" s="11"/>
      <c r="E29" s="12">
        <f>SUM(E23:E28)</f>
        <v>165487.20200000002</v>
      </c>
    </row>
    <row r="30" spans="1:7" ht="14.25" customHeight="1" x14ac:dyDescent="0.25"/>
    <row r="31" spans="1:7" ht="30" customHeight="1" x14ac:dyDescent="0.25">
      <c r="A31" s="84" t="s">
        <v>73</v>
      </c>
      <c r="B31" s="84"/>
      <c r="C31" s="84"/>
      <c r="D31" s="84"/>
      <c r="E31" s="84"/>
    </row>
    <row r="32" spans="1:7" ht="30" customHeight="1" x14ac:dyDescent="0.25">
      <c r="A32" s="77" t="s">
        <v>21</v>
      </c>
      <c r="B32" s="77"/>
      <c r="C32" s="77"/>
      <c r="D32" s="77"/>
      <c r="E32" s="77"/>
    </row>
    <row r="33" spans="1:5" x14ac:dyDescent="0.25">
      <c r="A33" s="77" t="s">
        <v>20</v>
      </c>
      <c r="B33" s="77"/>
      <c r="C33" s="77"/>
      <c r="D33" s="77"/>
      <c r="E33" s="77"/>
    </row>
    <row r="34" spans="1:5" ht="31.5" customHeight="1" x14ac:dyDescent="0.25">
      <c r="A34" s="77" t="s">
        <v>34</v>
      </c>
      <c r="B34" s="77"/>
      <c r="C34" s="77"/>
      <c r="D34" s="77"/>
      <c r="E34" s="77"/>
    </row>
    <row r="35" spans="1:5" x14ac:dyDescent="0.25">
      <c r="A35" s="77" t="s">
        <v>18</v>
      </c>
      <c r="B35" s="77"/>
      <c r="C35" s="77"/>
      <c r="D35" s="77"/>
      <c r="E35" s="77"/>
    </row>
    <row r="36" spans="1:5" x14ac:dyDescent="0.25">
      <c r="A36" s="85" t="s">
        <v>5</v>
      </c>
      <c r="B36" s="85"/>
      <c r="C36" s="85"/>
      <c r="D36" s="85"/>
      <c r="E36" s="85"/>
    </row>
    <row r="37" spans="1:5" x14ac:dyDescent="0.25">
      <c r="A37" s="77" t="s">
        <v>18</v>
      </c>
      <c r="B37" s="77"/>
      <c r="C37" s="77"/>
      <c r="D37" s="77"/>
      <c r="E37" s="77"/>
    </row>
    <row r="38" spans="1:5" x14ac:dyDescent="0.25">
      <c r="A38" s="86" t="s">
        <v>45</v>
      </c>
      <c r="B38" s="86"/>
      <c r="C38" s="86"/>
      <c r="D38" s="86"/>
      <c r="E38" s="86"/>
    </row>
    <row r="39" spans="1:5" ht="11.25" customHeight="1" x14ac:dyDescent="0.25">
      <c r="B39" s="87" t="s">
        <v>19</v>
      </c>
      <c r="C39" s="87"/>
      <c r="D39" s="87"/>
      <c r="E39" s="5" t="s">
        <v>6</v>
      </c>
    </row>
    <row r="40" spans="1:5" x14ac:dyDescent="0.25">
      <c r="A40" s="35"/>
      <c r="B40" s="35"/>
      <c r="C40" s="35"/>
      <c r="D40" s="35"/>
      <c r="E40" s="35"/>
    </row>
    <row r="41" spans="1:5" ht="24" customHeight="1" x14ac:dyDescent="0.25">
      <c r="A41" s="86" t="s">
        <v>33</v>
      </c>
      <c r="B41" s="86"/>
      <c r="C41" s="86"/>
      <c r="D41" s="86"/>
      <c r="E41" s="86"/>
    </row>
    <row r="42" spans="1:5" ht="16.5" customHeight="1" x14ac:dyDescent="0.25">
      <c r="B42" s="83" t="s">
        <v>19</v>
      </c>
      <c r="C42" s="83"/>
      <c r="D42" s="83"/>
      <c r="E42" s="5" t="s">
        <v>6</v>
      </c>
    </row>
    <row r="43" spans="1:5" ht="16.5" customHeight="1" x14ac:dyDescent="0.25">
      <c r="A43" s="28" t="s">
        <v>46</v>
      </c>
      <c r="B43" s="33"/>
      <c r="C43" s="33"/>
      <c r="D43" s="33"/>
      <c r="E43" s="5"/>
    </row>
    <row r="44" spans="1:5" ht="16.5" customHeight="1" x14ac:dyDescent="0.25">
      <c r="A44" s="28" t="s">
        <v>38</v>
      </c>
      <c r="B44" s="33"/>
      <c r="C44" s="33"/>
      <c r="D44" s="33"/>
      <c r="E44" s="5"/>
    </row>
    <row r="45" spans="1:5" x14ac:dyDescent="0.25">
      <c r="A45" s="13" t="s">
        <v>35</v>
      </c>
    </row>
    <row r="46" spans="1:5" x14ac:dyDescent="0.25">
      <c r="A46" s="2" t="s">
        <v>41</v>
      </c>
      <c r="B46" s="17">
        <f>'2кв'!B50</f>
        <v>85098.48000000001</v>
      </c>
    </row>
    <row r="47" spans="1:5" x14ac:dyDescent="0.25">
      <c r="A47" s="15" t="s">
        <v>74</v>
      </c>
      <c r="B47" s="18"/>
    </row>
    <row r="48" spans="1:5" x14ac:dyDescent="0.25">
      <c r="A48" s="2" t="s">
        <v>36</v>
      </c>
      <c r="B48" s="18">
        <v>172990.14</v>
      </c>
    </row>
    <row r="49" spans="1:2" ht="27.75" x14ac:dyDescent="0.25">
      <c r="A49" s="16" t="s">
        <v>40</v>
      </c>
      <c r="B49" s="18">
        <f>E29</f>
        <v>165487.20200000002</v>
      </c>
    </row>
    <row r="50" spans="1:2" x14ac:dyDescent="0.25">
      <c r="A50" s="13" t="s">
        <v>37</v>
      </c>
      <c r="B50" s="19">
        <f>B46+B48-B49</f>
        <v>92601.418000000005</v>
      </c>
    </row>
  </sheetData>
  <mergeCells count="30">
    <mergeCell ref="B42:D42"/>
    <mergeCell ref="A21:E21"/>
    <mergeCell ref="A31:E31"/>
    <mergeCell ref="A32:E32"/>
    <mergeCell ref="A33:E33"/>
    <mergeCell ref="A34:E34"/>
    <mergeCell ref="A35:E35"/>
    <mergeCell ref="A36:E36"/>
    <mergeCell ref="A37:E37"/>
    <mergeCell ref="A38:E38"/>
    <mergeCell ref="B39:D39"/>
    <mergeCell ref="A41:E4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37" zoomScaleSheetLayoutView="100" workbookViewId="0">
      <selection activeCell="I55" sqref="I55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ht="15" customHeight="1" x14ac:dyDescent="0.25">
      <c r="A3" s="76" t="s">
        <v>75</v>
      </c>
      <c r="B3" s="76"/>
      <c r="C3" s="76"/>
      <c r="D3" s="76"/>
      <c r="E3" s="76"/>
    </row>
    <row r="4" spans="1:5" s="1" customFormat="1" ht="17.25" customHeight="1" x14ac:dyDescent="0.25">
      <c r="A4" s="24" t="s">
        <v>13</v>
      </c>
      <c r="B4" s="4"/>
      <c r="C4" s="4"/>
      <c r="D4" s="2"/>
      <c r="E4" s="44">
        <v>46022</v>
      </c>
    </row>
    <row r="5" spans="1:5" ht="8.25" customHeight="1" x14ac:dyDescent="0.25">
      <c r="A5" s="39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25</v>
      </c>
      <c r="B7" s="78"/>
      <c r="C7" s="78"/>
      <c r="D7" s="78"/>
      <c r="E7" s="78"/>
    </row>
    <row r="8" spans="1:5" x14ac:dyDescent="0.25">
      <c r="A8" s="72" t="s">
        <v>1</v>
      </c>
      <c r="B8" s="72"/>
      <c r="C8" s="72"/>
      <c r="D8" s="72"/>
      <c r="E8" s="72"/>
    </row>
    <row r="9" spans="1:5" ht="7.5" customHeight="1" x14ac:dyDescent="0.25">
      <c r="A9" s="80"/>
      <c r="B9" s="80"/>
      <c r="C9" s="80"/>
      <c r="D9" s="80"/>
      <c r="E9" s="80"/>
    </row>
    <row r="10" spans="1:5" x14ac:dyDescent="0.25">
      <c r="A10" s="77" t="s">
        <v>26</v>
      </c>
      <c r="B10" s="77"/>
      <c r="C10" s="77"/>
      <c r="D10" s="77"/>
      <c r="E10" s="77"/>
    </row>
    <row r="11" spans="1:5" ht="22.5" customHeight="1" x14ac:dyDescent="0.25">
      <c r="A11" s="81" t="s">
        <v>14</v>
      </c>
      <c r="B11" s="82"/>
      <c r="C11" s="82"/>
      <c r="D11" s="82"/>
      <c r="E11" s="82"/>
    </row>
    <row r="12" spans="1:5" ht="30.75" customHeight="1" x14ac:dyDescent="0.25">
      <c r="A12" s="77" t="s">
        <v>27</v>
      </c>
      <c r="B12" s="77"/>
      <c r="C12" s="77"/>
      <c r="D12" s="77"/>
      <c r="E12" s="77"/>
    </row>
    <row r="13" spans="1:5" x14ac:dyDescent="0.25">
      <c r="A13" s="72" t="s">
        <v>15</v>
      </c>
      <c r="B13" s="80"/>
      <c r="C13" s="80"/>
      <c r="D13" s="80"/>
      <c r="E13" s="80"/>
    </row>
    <row r="14" spans="1:5" x14ac:dyDescent="0.25">
      <c r="A14" s="77" t="s">
        <v>22</v>
      </c>
      <c r="B14" s="77"/>
      <c r="C14" s="77"/>
      <c r="D14" s="77"/>
      <c r="E14" s="77"/>
    </row>
    <row r="15" spans="1:5" ht="11.25" customHeight="1" x14ac:dyDescent="0.25">
      <c r="A15" s="72" t="s">
        <v>2</v>
      </c>
      <c r="B15" s="80"/>
      <c r="C15" s="80"/>
      <c r="D15" s="80"/>
      <c r="E15" s="80"/>
    </row>
    <row r="16" spans="1:5" x14ac:dyDescent="0.25">
      <c r="A16" s="77" t="s">
        <v>44</v>
      </c>
      <c r="B16" s="77"/>
      <c r="C16" s="77"/>
      <c r="D16" s="77"/>
      <c r="E16" s="77"/>
    </row>
    <row r="17" spans="1:7" ht="10.5" customHeight="1" x14ac:dyDescent="0.25">
      <c r="A17" s="72" t="s">
        <v>16</v>
      </c>
      <c r="B17" s="80"/>
      <c r="C17" s="80"/>
      <c r="D17" s="80"/>
      <c r="E17" s="80"/>
    </row>
    <row r="18" spans="1:7" ht="30.75" customHeight="1" x14ac:dyDescent="0.25">
      <c r="A18" s="77" t="s">
        <v>17</v>
      </c>
      <c r="B18" s="77"/>
      <c r="C18" s="77"/>
      <c r="D18" s="77"/>
      <c r="E18" s="77"/>
    </row>
    <row r="19" spans="1:7" ht="63.75" customHeight="1" x14ac:dyDescent="0.25">
      <c r="A19" s="77" t="s">
        <v>28</v>
      </c>
      <c r="B19" s="77"/>
      <c r="C19" s="77"/>
      <c r="D19" s="77"/>
      <c r="E19" s="77"/>
    </row>
    <row r="20" spans="1:7" ht="33.75" customHeight="1" x14ac:dyDescent="0.25">
      <c r="A20" s="79" t="s">
        <v>29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f>339.2+1466.1</f>
        <v>1805.3</v>
      </c>
      <c r="G21" s="2">
        <v>3</v>
      </c>
    </row>
    <row r="22" spans="1:7" ht="128.25" customHeight="1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0" t="s">
        <v>43</v>
      </c>
      <c r="B23" s="8" t="s">
        <v>39</v>
      </c>
      <c r="C23" s="3" t="s">
        <v>4</v>
      </c>
      <c r="D23" s="3">
        <v>18.760000000000002</v>
      </c>
      <c r="E23" s="7">
        <f>D23*F21*G21</f>
        <v>101602.284</v>
      </c>
    </row>
    <row r="24" spans="1:7" x14ac:dyDescent="0.25">
      <c r="A24" s="6" t="s">
        <v>42</v>
      </c>
      <c r="B24" s="8" t="s">
        <v>23</v>
      </c>
      <c r="C24" s="3" t="s">
        <v>4</v>
      </c>
      <c r="D24" s="3">
        <v>5.12</v>
      </c>
      <c r="E24" s="7">
        <f>D24*F21*G21</f>
        <v>27729.408000000003</v>
      </c>
    </row>
    <row r="25" spans="1:7" x14ac:dyDescent="0.25">
      <c r="A25" s="6" t="s">
        <v>30</v>
      </c>
      <c r="B25" s="8" t="s">
        <v>76</v>
      </c>
      <c r="C25" s="3" t="s">
        <v>32</v>
      </c>
      <c r="D25" s="21"/>
      <c r="E25" s="22">
        <v>246.5</v>
      </c>
    </row>
    <row r="26" spans="1:7" x14ac:dyDescent="0.25">
      <c r="A26" s="14"/>
      <c r="B26" s="8"/>
      <c r="C26" s="3"/>
      <c r="D26" s="21"/>
      <c r="E26" s="22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SUM(E23:E26)</f>
        <v>129578.19200000001</v>
      </c>
    </row>
    <row r="28" spans="1:7" ht="14.25" customHeight="1" x14ac:dyDescent="0.25"/>
    <row r="29" spans="1:7" ht="30" customHeight="1" x14ac:dyDescent="0.25">
      <c r="A29" s="84" t="s">
        <v>96</v>
      </c>
      <c r="B29" s="84"/>
      <c r="C29" s="84"/>
      <c r="D29" s="84"/>
      <c r="E29" s="84"/>
    </row>
    <row r="30" spans="1:7" ht="30" customHeight="1" x14ac:dyDescent="0.25">
      <c r="A30" s="77" t="s">
        <v>21</v>
      </c>
      <c r="B30" s="77"/>
      <c r="C30" s="77"/>
      <c r="D30" s="77"/>
      <c r="E30" s="77"/>
    </row>
    <row r="31" spans="1:7" x14ac:dyDescent="0.25">
      <c r="A31" s="77" t="s">
        <v>20</v>
      </c>
      <c r="B31" s="77"/>
      <c r="C31" s="77"/>
      <c r="D31" s="77"/>
      <c r="E31" s="77"/>
    </row>
    <row r="32" spans="1:7" ht="31.5" customHeight="1" x14ac:dyDescent="0.25">
      <c r="A32" s="77" t="s">
        <v>34</v>
      </c>
      <c r="B32" s="77"/>
      <c r="C32" s="77"/>
      <c r="D32" s="77"/>
      <c r="E32" s="77"/>
    </row>
    <row r="33" spans="1:5" x14ac:dyDescent="0.25">
      <c r="A33" s="77" t="s">
        <v>18</v>
      </c>
      <c r="B33" s="77"/>
      <c r="C33" s="77"/>
      <c r="D33" s="77"/>
      <c r="E33" s="77"/>
    </row>
    <row r="34" spans="1:5" x14ac:dyDescent="0.25">
      <c r="A34" s="85" t="s">
        <v>5</v>
      </c>
      <c r="B34" s="85"/>
      <c r="C34" s="85"/>
      <c r="D34" s="85"/>
      <c r="E34" s="85"/>
    </row>
    <row r="35" spans="1:5" x14ac:dyDescent="0.25">
      <c r="A35" s="77" t="s">
        <v>18</v>
      </c>
      <c r="B35" s="77"/>
      <c r="C35" s="77"/>
      <c r="D35" s="77"/>
      <c r="E35" s="77"/>
    </row>
    <row r="36" spans="1:5" x14ac:dyDescent="0.25">
      <c r="A36" s="86" t="s">
        <v>45</v>
      </c>
      <c r="B36" s="86"/>
      <c r="C36" s="86"/>
      <c r="D36" s="86"/>
      <c r="E36" s="86"/>
    </row>
    <row r="37" spans="1:5" ht="11.25" customHeight="1" x14ac:dyDescent="0.25">
      <c r="B37" s="87" t="s">
        <v>19</v>
      </c>
      <c r="C37" s="87"/>
      <c r="D37" s="87"/>
      <c r="E37" s="5" t="s">
        <v>6</v>
      </c>
    </row>
    <row r="38" spans="1:5" x14ac:dyDescent="0.25">
      <c r="A38" s="40"/>
      <c r="B38" s="40"/>
      <c r="C38" s="40"/>
      <c r="D38" s="40"/>
      <c r="E38" s="40"/>
    </row>
    <row r="39" spans="1:5" ht="24" customHeight="1" x14ac:dyDescent="0.25">
      <c r="A39" s="86" t="s">
        <v>33</v>
      </c>
      <c r="B39" s="86"/>
      <c r="C39" s="86"/>
      <c r="D39" s="86"/>
      <c r="E39" s="86"/>
    </row>
    <row r="40" spans="1:5" ht="16.5" customHeight="1" x14ac:dyDescent="0.25">
      <c r="B40" s="83" t="s">
        <v>19</v>
      </c>
      <c r="C40" s="83"/>
      <c r="D40" s="83"/>
      <c r="E40" s="5" t="s">
        <v>6</v>
      </c>
    </row>
    <row r="41" spans="1:5" ht="16.5" customHeight="1" x14ac:dyDescent="0.25">
      <c r="A41" s="28" t="s">
        <v>46</v>
      </c>
      <c r="B41" s="38"/>
      <c r="C41" s="38"/>
      <c r="D41" s="38"/>
      <c r="E41" s="5"/>
    </row>
    <row r="42" spans="1:5" ht="16.5" customHeight="1" x14ac:dyDescent="0.25">
      <c r="A42" s="28" t="s">
        <v>38</v>
      </c>
      <c r="B42" s="38"/>
      <c r="C42" s="38"/>
      <c r="D42" s="38"/>
      <c r="E42" s="5"/>
    </row>
    <row r="43" spans="1:5" x14ac:dyDescent="0.25">
      <c r="A43" s="13" t="s">
        <v>35</v>
      </c>
    </row>
    <row r="44" spans="1:5" x14ac:dyDescent="0.25">
      <c r="A44" s="2" t="s">
        <v>41</v>
      </c>
      <c r="B44" s="17">
        <f>'3кв'!B50</f>
        <v>92601.418000000005</v>
      </c>
    </row>
    <row r="45" spans="1:5" x14ac:dyDescent="0.25">
      <c r="A45" s="15" t="s">
        <v>74</v>
      </c>
      <c r="B45" s="18"/>
    </row>
    <row r="46" spans="1:5" x14ac:dyDescent="0.25">
      <c r="A46" s="2" t="s">
        <v>36</v>
      </c>
      <c r="B46" s="18">
        <f>179720.77+66516.48-67078.48</f>
        <v>179158.77000000002</v>
      </c>
    </row>
    <row r="47" spans="1:5" ht="27.75" x14ac:dyDescent="0.25">
      <c r="A47" s="16" t="s">
        <v>40</v>
      </c>
      <c r="B47" s="18">
        <f>E27</f>
        <v>129578.19200000001</v>
      </c>
    </row>
    <row r="48" spans="1:5" x14ac:dyDescent="0.25">
      <c r="A48" s="13" t="s">
        <v>37</v>
      </c>
      <c r="B48" s="19">
        <f>B44+B46-B47</f>
        <v>142181.99600000001</v>
      </c>
    </row>
  </sheetData>
  <mergeCells count="30">
    <mergeCell ref="B40:D40"/>
    <mergeCell ref="A21:E21"/>
    <mergeCell ref="A29:E29"/>
    <mergeCell ref="A30:E30"/>
    <mergeCell ref="A31:E31"/>
    <mergeCell ref="A32:E32"/>
    <mergeCell ref="A33:E33"/>
    <mergeCell ref="A34:E34"/>
    <mergeCell ref="A35:E35"/>
    <mergeCell ref="A36:E36"/>
    <mergeCell ref="B37:D37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7" zoomScaleSheetLayoutView="100" workbookViewId="0">
      <selection activeCell="C8" sqref="C8"/>
    </sheetView>
  </sheetViews>
  <sheetFormatPr defaultRowHeight="15.75" x14ac:dyDescent="0.25"/>
  <cols>
    <col min="1" max="1" width="10.5703125" style="46" customWidth="1"/>
    <col min="2" max="2" width="69.5703125" style="46" customWidth="1"/>
    <col min="3" max="3" width="15.28515625" style="46" customWidth="1"/>
    <col min="4" max="4" width="11.85546875" style="46" customWidth="1"/>
    <col min="5" max="5" width="14.7109375" style="46" customWidth="1"/>
    <col min="6" max="6" width="12.42578125" style="46" customWidth="1"/>
    <col min="7" max="7" width="12" style="46" customWidth="1"/>
    <col min="8" max="8" width="13.5703125" style="46" customWidth="1"/>
    <col min="9" max="16384" width="9.140625" style="46"/>
  </cols>
  <sheetData>
    <row r="1" spans="1:5" x14ac:dyDescent="0.25">
      <c r="A1" s="89" t="s">
        <v>77</v>
      </c>
      <c r="B1" s="89"/>
      <c r="C1" s="89"/>
      <c r="D1" s="45"/>
    </row>
    <row r="2" spans="1:5" x14ac:dyDescent="0.25">
      <c r="A2" s="90" t="s">
        <v>78</v>
      </c>
      <c r="B2" s="90"/>
      <c r="C2" s="90"/>
      <c r="D2" s="47"/>
    </row>
    <row r="3" spans="1:5" x14ac:dyDescent="0.25">
      <c r="A3" s="90" t="s">
        <v>94</v>
      </c>
      <c r="B3" s="90"/>
      <c r="C3" s="90"/>
      <c r="D3" s="47"/>
    </row>
    <row r="4" spans="1:5" x14ac:dyDescent="0.25">
      <c r="A4" s="89" t="s">
        <v>79</v>
      </c>
      <c r="B4" s="89"/>
      <c r="C4" s="89"/>
      <c r="D4" s="45"/>
    </row>
    <row r="5" spans="1:5" x14ac:dyDescent="0.25">
      <c r="A5" s="91"/>
      <c r="B5" s="91"/>
      <c r="C5" s="91"/>
      <c r="D5" s="1"/>
    </row>
    <row r="6" spans="1:5" x14ac:dyDescent="0.25">
      <c r="A6" s="47"/>
      <c r="B6" s="48" t="s">
        <v>80</v>
      </c>
      <c r="C6" s="49">
        <f>'1кв'!B45</f>
        <v>176469.84</v>
      </c>
      <c r="D6" s="50"/>
    </row>
    <row r="7" spans="1:5" x14ac:dyDescent="0.25">
      <c r="A7" s="51" t="s">
        <v>81</v>
      </c>
      <c r="B7" s="48" t="s">
        <v>97</v>
      </c>
      <c r="C7" s="49"/>
      <c r="D7" s="50"/>
    </row>
    <row r="8" spans="1:5" x14ac:dyDescent="0.25">
      <c r="B8" s="52" t="s">
        <v>82</v>
      </c>
      <c r="C8" s="53">
        <f>'1кв'!B47+'2кв'!B48+'3кв'!B48+'4кв'!B46</f>
        <v>671503.16</v>
      </c>
      <c r="D8" s="54"/>
    </row>
    <row r="9" spans="1:5" x14ac:dyDescent="0.25">
      <c r="A9" s="55"/>
      <c r="B9" s="52" t="s">
        <v>83</v>
      </c>
      <c r="C9" s="56">
        <f>SUM(C8:C8)</f>
        <v>671503.16</v>
      </c>
      <c r="D9" s="50"/>
    </row>
    <row r="10" spans="1:5" x14ac:dyDescent="0.25">
      <c r="A10" s="1"/>
      <c r="B10" s="88"/>
      <c r="C10" s="88"/>
      <c r="D10" s="57"/>
    </row>
    <row r="11" spans="1:5" x14ac:dyDescent="0.25">
      <c r="A11" s="58" t="s">
        <v>84</v>
      </c>
      <c r="B11" s="20" t="s">
        <v>43</v>
      </c>
      <c r="C11" s="59">
        <f>'1кв'!E23+'2кв'!E23+'3кв'!E23+'4кв'!E23</f>
        <v>395144.06399999995</v>
      </c>
      <c r="D11" s="57"/>
    </row>
    <row r="12" spans="1:5" x14ac:dyDescent="0.25">
      <c r="A12" s="58"/>
      <c r="B12" s="60" t="s">
        <v>42</v>
      </c>
      <c r="C12" s="59">
        <f>'1кв'!E24+'2кв'!E24+'3кв'!E24+'4кв'!E24</f>
        <v>106151.64000000001</v>
      </c>
      <c r="D12" s="57"/>
    </row>
    <row r="13" spans="1:5" x14ac:dyDescent="0.25">
      <c r="A13" s="1"/>
      <c r="B13" s="60" t="s">
        <v>30</v>
      </c>
      <c r="C13" s="59">
        <f>'1кв'!E25+'2кв'!E25+'3кв'!E25+'4кв'!E25</f>
        <v>9051.2200000000012</v>
      </c>
      <c r="D13" s="57"/>
      <c r="E13" s="61"/>
    </row>
    <row r="14" spans="1:5" x14ac:dyDescent="0.25">
      <c r="A14" s="58"/>
      <c r="B14" s="62" t="s">
        <v>95</v>
      </c>
      <c r="C14" s="59">
        <f>'2кв'!E28</f>
        <v>2670.08</v>
      </c>
      <c r="D14" s="57"/>
    </row>
    <row r="15" spans="1:5" x14ac:dyDescent="0.25">
      <c r="A15" s="58"/>
      <c r="B15" s="63" t="s">
        <v>85</v>
      </c>
      <c r="C15" s="59">
        <f>SUM(C17:C22)</f>
        <v>192774.00000000003</v>
      </c>
      <c r="D15" s="57"/>
    </row>
    <row r="16" spans="1:5" x14ac:dyDescent="0.25">
      <c r="A16" s="58"/>
      <c r="B16" s="63" t="s">
        <v>86</v>
      </c>
      <c r="C16" s="59">
        <v>0</v>
      </c>
      <c r="D16" s="57"/>
    </row>
    <row r="17" spans="1:5" x14ac:dyDescent="0.25">
      <c r="A17" s="58"/>
      <c r="B17" s="63" t="s">
        <v>98</v>
      </c>
      <c r="C17" s="59">
        <f>'1кв'!E26</f>
        <v>31177.7</v>
      </c>
      <c r="D17" s="57"/>
    </row>
    <row r="18" spans="1:5" x14ac:dyDescent="0.25">
      <c r="A18" s="58"/>
      <c r="B18" s="14" t="s">
        <v>99</v>
      </c>
      <c r="C18" s="59">
        <f>'2кв'!E26</f>
        <v>116379.46</v>
      </c>
      <c r="D18" s="57"/>
    </row>
    <row r="19" spans="1:5" x14ac:dyDescent="0.25">
      <c r="A19" s="58"/>
      <c r="B19" s="36" t="s">
        <v>100</v>
      </c>
      <c r="C19" s="59">
        <f>'2кв'!E27</f>
        <v>9586</v>
      </c>
      <c r="D19" s="57"/>
    </row>
    <row r="20" spans="1:5" x14ac:dyDescent="0.25">
      <c r="A20" s="58"/>
      <c r="B20" s="14" t="s">
        <v>101</v>
      </c>
      <c r="C20" s="59">
        <f>'3кв'!E26</f>
        <v>18342.7</v>
      </c>
      <c r="D20" s="57"/>
    </row>
    <row r="21" spans="1:5" x14ac:dyDescent="0.25">
      <c r="A21" s="58"/>
      <c r="B21" s="67" t="s">
        <v>102</v>
      </c>
      <c r="C21" s="59">
        <f>'3кв'!E27</f>
        <v>1904.14</v>
      </c>
      <c r="D21" s="57"/>
    </row>
    <row r="22" spans="1:5" x14ac:dyDescent="0.25">
      <c r="A22" s="58"/>
      <c r="B22" s="68" t="s">
        <v>103</v>
      </c>
      <c r="C22" s="59">
        <f>'3кв'!E28</f>
        <v>15384</v>
      </c>
      <c r="D22" s="57"/>
    </row>
    <row r="23" spans="1:5" x14ac:dyDescent="0.25">
      <c r="A23" s="58"/>
      <c r="B23" s="63"/>
      <c r="C23" s="53"/>
      <c r="D23" s="57"/>
    </row>
    <row r="24" spans="1:5" x14ac:dyDescent="0.25">
      <c r="A24" s="1"/>
      <c r="B24" s="64" t="s">
        <v>87</v>
      </c>
      <c r="C24" s="56">
        <f>SUM(C11:C15)</f>
        <v>705791.00400000007</v>
      </c>
      <c r="D24" s="57"/>
      <c r="E24" s="61"/>
    </row>
    <row r="25" spans="1:5" x14ac:dyDescent="0.25">
      <c r="A25" s="1"/>
      <c r="B25" s="64" t="s">
        <v>93</v>
      </c>
      <c r="C25" s="56">
        <f>C6+C9-C24</f>
        <v>142181.99599999993</v>
      </c>
      <c r="D25" s="57"/>
    </row>
    <row r="26" spans="1:5" x14ac:dyDescent="0.25">
      <c r="A26" s="1"/>
      <c r="B26" s="51"/>
      <c r="C26" s="51"/>
      <c r="D26" s="57"/>
    </row>
    <row r="27" spans="1:5" x14ac:dyDescent="0.25">
      <c r="A27" s="1"/>
      <c r="B27" s="65" t="s">
        <v>88</v>
      </c>
      <c r="C27" s="65"/>
      <c r="D27" s="57"/>
    </row>
    <row r="28" spans="1:5" x14ac:dyDescent="0.25">
      <c r="A28" s="1"/>
      <c r="B28" s="65" t="s">
        <v>89</v>
      </c>
      <c r="C28" s="70">
        <v>167215.03</v>
      </c>
      <c r="D28" s="57"/>
    </row>
    <row r="29" spans="1:5" x14ac:dyDescent="0.25">
      <c r="A29" s="1"/>
      <c r="B29" s="66" t="s">
        <v>104</v>
      </c>
      <c r="C29" s="71">
        <v>93491.74</v>
      </c>
      <c r="D29" s="57"/>
    </row>
    <row r="30" spans="1:5" x14ac:dyDescent="0.25">
      <c r="A30" s="1"/>
      <c r="B30" s="65" t="s">
        <v>90</v>
      </c>
      <c r="C30" s="70">
        <f>C29-C28</f>
        <v>-73723.289999999994</v>
      </c>
      <c r="D30" s="57"/>
    </row>
    <row r="31" spans="1:5" x14ac:dyDescent="0.25">
      <c r="A31" s="1"/>
      <c r="B31" s="51"/>
      <c r="C31" s="51"/>
      <c r="D31" s="57"/>
    </row>
    <row r="32" spans="1:5" x14ac:dyDescent="0.25">
      <c r="A32" s="1"/>
      <c r="B32" s="51"/>
      <c r="C32" s="51"/>
      <c r="D32" s="57"/>
    </row>
    <row r="33" spans="1:4" x14ac:dyDescent="0.25">
      <c r="A33" s="1" t="s">
        <v>91</v>
      </c>
      <c r="B33" s="51" t="s">
        <v>105</v>
      </c>
      <c r="C33" s="51"/>
      <c r="D33" s="57"/>
    </row>
    <row r="34" spans="1:4" x14ac:dyDescent="0.25">
      <c r="A34" s="1"/>
      <c r="B34" s="51" t="s">
        <v>106</v>
      </c>
      <c r="C34" s="51"/>
      <c r="D34" s="57"/>
    </row>
    <row r="35" spans="1:4" x14ac:dyDescent="0.25">
      <c r="A35" s="1"/>
      <c r="B35" s="51" t="s">
        <v>107</v>
      </c>
      <c r="C35" s="51"/>
      <c r="D35" s="57"/>
    </row>
    <row r="36" spans="1:4" x14ac:dyDescent="0.25">
      <c r="A36" s="1"/>
      <c r="B36" s="51"/>
      <c r="C36" s="51"/>
      <c r="D36" s="57"/>
    </row>
    <row r="37" spans="1:4" x14ac:dyDescent="0.25">
      <c r="A37" s="1"/>
      <c r="B37" s="51" t="s">
        <v>92</v>
      </c>
      <c r="C37" s="51"/>
      <c r="D37" s="57"/>
    </row>
    <row r="38" spans="1:4" x14ac:dyDescent="0.25">
      <c r="A38" s="1"/>
      <c r="B38" s="51"/>
      <c r="C38" s="51"/>
      <c r="D38" s="57"/>
    </row>
    <row r="39" spans="1:4" x14ac:dyDescent="0.25">
      <c r="A39" s="1"/>
      <c r="B39" s="51"/>
      <c r="C39" s="51"/>
      <c r="D39" s="57"/>
    </row>
    <row r="40" spans="1:4" x14ac:dyDescent="0.25">
      <c r="A40" s="1"/>
      <c r="B40" s="51"/>
      <c r="C40" s="51"/>
      <c r="D40" s="57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33</vt:i4>
      </vt:variant>
    </vt:vector>
  </HeadingPairs>
  <TitlesOfParts>
    <vt:vector size="38" baseType="lpstr">
      <vt:lpstr>1кв</vt:lpstr>
      <vt:lpstr>2кв</vt:lpstr>
      <vt:lpstr>3кв</vt:lpstr>
      <vt:lpstr>4кв</vt:lpstr>
      <vt:lpstr>отчет</vt:lpstr>
      <vt:lpstr>'1кв'!_edn1</vt:lpstr>
      <vt:lpstr>'2кв'!_edn1</vt:lpstr>
      <vt:lpstr>'3кв'!_edn1</vt:lpstr>
      <vt:lpstr>'4кв'!_edn1</vt:lpstr>
      <vt:lpstr>'1кв'!_edn2</vt:lpstr>
      <vt:lpstr>'2кв'!_edn2</vt:lpstr>
      <vt:lpstr>'3кв'!_edn2</vt:lpstr>
      <vt:lpstr>'4кв'!_edn2</vt:lpstr>
      <vt:lpstr>'1кв'!_edn3</vt:lpstr>
      <vt:lpstr>'2кв'!_edn3</vt:lpstr>
      <vt:lpstr>'3кв'!_edn3</vt:lpstr>
      <vt:lpstr>'4кв'!_edn3</vt:lpstr>
      <vt:lpstr>'1кв'!_edn4</vt:lpstr>
      <vt:lpstr>'2кв'!_edn4</vt:lpstr>
      <vt:lpstr>'3кв'!_edn4</vt:lpstr>
      <vt:lpstr>'4кв'!_edn4</vt:lpstr>
      <vt:lpstr>'1кв'!_ednref2</vt:lpstr>
      <vt:lpstr>'2кв'!_ednref2</vt:lpstr>
      <vt:lpstr>'3кв'!_ednref2</vt:lpstr>
      <vt:lpstr>'4кв'!_ednref2</vt:lpstr>
      <vt:lpstr>'1кв'!_ednref3</vt:lpstr>
      <vt:lpstr>'2кв'!_ednref3</vt:lpstr>
      <vt:lpstr>'3кв'!_ednref3</vt:lpstr>
      <vt:lpstr>'4кв'!_ednref3</vt:lpstr>
      <vt:lpstr>'1кв'!_ednref4</vt:lpstr>
      <vt:lpstr>'2кв'!_ednref4</vt:lpstr>
      <vt:lpstr>'3кв'!_ednref4</vt:lpstr>
      <vt:lpstr>'4кв'!_ednref4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2026-03-10T13:53:27Z</dcterms:modified>
</cp:coreProperties>
</file>