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3195" yWindow="3195" windowWidth="28800" windowHeight="15345" activeTab="4"/>
  </bookViews>
  <sheets>
    <sheet name="1кв" sheetId="26" r:id="rId1"/>
    <sheet name="2кв" sheetId="27" r:id="rId2"/>
    <sheet name="3кв" sheetId="28" r:id="rId3"/>
    <sheet name="4кв" sheetId="29" r:id="rId4"/>
    <sheet name="отчет" sheetId="30" r:id="rId5"/>
  </sheets>
  <definedNames>
    <definedName name="_xlnm.Print_Area" localSheetId="0">'1кв'!$A$1:$E$49</definedName>
    <definedName name="_xlnm.Print_Area" localSheetId="1">'2кв'!$A$1:$E$48</definedName>
    <definedName name="_xlnm.Print_Area" localSheetId="2">'3кв'!$A$1:$E$48</definedName>
    <definedName name="_xlnm.Print_Area" localSheetId="3">'4кв'!$A$1:$E$48</definedName>
    <definedName name="_xlnm.Print_Area" localSheetId="4">отчет!$A$1:$C$33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5" i="30" l="1"/>
  <c r="C14" i="30"/>
  <c r="E25" i="29"/>
  <c r="C13" i="30" l="1"/>
  <c r="C12" i="30"/>
  <c r="C11" i="30"/>
  <c r="C8" i="30"/>
  <c r="C6" i="30"/>
  <c r="C9" i="30" l="1"/>
  <c r="C19" i="30" l="1"/>
  <c r="C20" i="30" s="1"/>
  <c r="B44" i="29" l="1"/>
  <c r="E26" i="29"/>
  <c r="B47" i="29" s="1"/>
  <c r="E23" i="29"/>
  <c r="E22" i="29"/>
  <c r="B48" i="29" l="1"/>
  <c r="E23" i="28"/>
  <c r="E22" i="28"/>
  <c r="E26" i="28" l="1"/>
  <c r="B47" i="28" s="1"/>
  <c r="E23" i="27"/>
  <c r="E22" i="27"/>
  <c r="E26" i="27" s="1"/>
  <c r="B47" i="27" s="1"/>
  <c r="E23" i="26" l="1"/>
  <c r="E22" i="26"/>
  <c r="E26" i="26" s="1"/>
  <c r="B48" i="26" s="1"/>
  <c r="B49" i="26" l="1"/>
  <c r="B44" i="27" s="1"/>
  <c r="B48" i="27" s="1"/>
  <c r="B44" i="28" s="1"/>
  <c r="B48" i="28" s="1"/>
</calcChain>
</file>

<file path=xl/sharedStrings.xml><?xml version="1.0" encoding="utf-8"?>
<sst xmlns="http://schemas.openxmlformats.org/spreadsheetml/2006/main" count="245" uniqueCount="90">
  <si>
    <t>Собственники помещений в многоквартирном доме, расположенном по адресу:</t>
  </si>
  <si>
    <t>(указывается адрес нахождения многоквартирного дома)</t>
  </si>
  <si>
    <t>(указывается лицо, оказывающее работы (услуги) по содержанию и ремонту общего имущества в многоквартирном доме)</t>
  </si>
  <si>
    <t>Единица измерения работы (услуги)</t>
  </si>
  <si>
    <t>1 м2, руб</t>
  </si>
  <si>
    <t>Подписи Сторон:</t>
  </si>
  <si>
    <t>(подпись)</t>
  </si>
  <si>
    <t xml:space="preserve">Наименование вида работы
(услуги)2
</t>
  </si>
  <si>
    <t xml:space="preserve">Цена
выполненной работы (оказанной услуги), в рублях
</t>
  </si>
  <si>
    <t xml:space="preserve">Стоимость 3/
сметная стоимость 4 выполненной работы (оказанной услуги) за единицу
</t>
  </si>
  <si>
    <t xml:space="preserve">Периодичность/
количественный показатель выполненной работы (оказанной услуги)
</t>
  </si>
  <si>
    <t xml:space="preserve">АКТ № </t>
  </si>
  <si>
    <t>приемки оказанных услуг и (или) выполненных работ по содержанию
и текущему ремонту общего имущества в многоквартирном доме</t>
  </si>
  <si>
    <t>г. Россошь</t>
  </si>
  <si>
    <t xml:space="preserve">            (указывается решение общего собрания собственников помещений в многоквартирном доме либо доверенность, дата, номер)</t>
  </si>
  <si>
    <t xml:space="preserve">                                                                                                    (указывается Ф.И.О. уполномоченного лица, должность)</t>
  </si>
  <si>
    <r>
      <t xml:space="preserve">действующий на основании </t>
    </r>
    <r>
      <rPr>
        <u/>
        <sz val="11"/>
        <color theme="1"/>
        <rFont val="Times New Roman"/>
        <family val="1"/>
        <charset val="204"/>
      </rPr>
      <t xml:space="preserve">устава </t>
    </r>
    <r>
      <rPr>
        <sz val="11"/>
        <color theme="1"/>
        <rFont val="Times New Roman"/>
        <family val="1"/>
        <charset val="204"/>
      </rPr>
      <t>с другой стороны, совместно именуемые "Стороны", составили настоящий Акт о нижеследующем:</t>
    </r>
  </si>
  <si>
    <t xml:space="preserve"> </t>
  </si>
  <si>
    <t xml:space="preserve"> (должность, Ф.И.О.)</t>
  </si>
  <si>
    <t xml:space="preserve">           4. Претензий по выполнению условий Договора Стороны не имеют.</t>
  </si>
  <si>
    <t xml:space="preserve">           3. Работы (услуги) выполнены (оказаны) полностью, в установленные сроки, с надлежащим качеством.</t>
  </si>
  <si>
    <r>
      <t xml:space="preserve">с одной стороны, и </t>
    </r>
    <r>
      <rPr>
        <b/>
        <u/>
        <sz val="11"/>
        <color theme="1"/>
        <rFont val="Times New Roman"/>
        <family val="1"/>
        <charset val="204"/>
      </rPr>
      <t>ООО ЖКХ Локомотив" г. Россошь</t>
    </r>
  </si>
  <si>
    <t>постоянно</t>
  </si>
  <si>
    <t>Итого:</t>
  </si>
  <si>
    <t>г. Россошь, ул. Пролетарская, д. 162</t>
  </si>
  <si>
    <r>
      <t xml:space="preserve">        1. Исполнителем предъявлены к приемке следующие оказанные на основании договора управления многоквартирным домом или договора оказания услуг по содержанию и (или) выполнению работ по ремонту общего имущества в многоквартирном доме либо договора подряда по выполнению работ по ремонту общего имущества в многоквартирном доме (указать нужное)   </t>
    </r>
    <r>
      <rPr>
        <u/>
        <sz val="11"/>
        <color theme="1"/>
        <rFont val="Times New Roman"/>
        <family val="1"/>
        <charset val="204"/>
      </rPr>
      <t>№19  от   01.06.2013 г.</t>
    </r>
  </si>
  <si>
    <r>
      <t>(далее - "Договор") услуги и (или) выполненные работы по содержанию и текущему ремонту общего имущества в многоквартирном доме</t>
    </r>
    <r>
      <rPr>
        <u/>
        <sz val="11"/>
        <color theme="1"/>
        <rFont val="Times New Roman"/>
        <family val="1"/>
        <charset val="204"/>
      </rPr>
      <t xml:space="preserve"> №162</t>
    </r>
    <r>
      <rPr>
        <sz val="11"/>
        <color theme="1"/>
        <rFont val="Times New Roman"/>
        <family val="1"/>
        <charset val="204"/>
      </rPr>
      <t>, расположенном по адресу:</t>
    </r>
    <r>
      <rPr>
        <u/>
        <sz val="11"/>
        <color theme="1"/>
        <rFont val="Times New Roman"/>
        <family val="1"/>
        <charset val="204"/>
      </rPr>
      <t xml:space="preserve"> г. Россошь, ул. Пролетарская</t>
    </r>
  </si>
  <si>
    <t>Настоящий Акт составлен в 2-х экземплярах, имеющий одинаковую юридическую силу, по одному для каждой Стороны.</t>
  </si>
  <si>
    <t>Стоимость материалов</t>
  </si>
  <si>
    <t xml:space="preserve">                                                                                                                    (указывается Ф.И.О. уполномоченного собственника помещения в многоквартирном доме либо председателя Совета многоквартирного дома)</t>
  </si>
  <si>
    <t>Информация для собственников:</t>
  </si>
  <si>
    <t>в т.ч. Оплачено</t>
  </si>
  <si>
    <t xml:space="preserve">Итого остаток на конец квартала </t>
  </si>
  <si>
    <t>Общая площадь квартир - 309,2</t>
  </si>
  <si>
    <t>Расходы по содержанию и тек. ремонту</t>
  </si>
  <si>
    <t xml:space="preserve">Общехозяйственные расходы </t>
  </si>
  <si>
    <t>Остаток на начало квартала</t>
  </si>
  <si>
    <t>Услуги по содержанию многоквартирного дома ( без стоимости услуги проверки вентканалов)</t>
  </si>
  <si>
    <t xml:space="preserve">определена приложением № 9 к договору </t>
  </si>
  <si>
    <t>руб.</t>
  </si>
  <si>
    <r>
      <t xml:space="preserve">являющегося собственником квартиры </t>
    </r>
    <r>
      <rPr>
        <u/>
        <sz val="11"/>
        <color theme="1"/>
        <rFont val="Times New Roman"/>
        <family val="1"/>
        <charset val="204"/>
      </rPr>
      <t xml:space="preserve">№8, </t>
    </r>
    <r>
      <rPr>
        <sz val="11"/>
        <color theme="1"/>
        <rFont val="Times New Roman"/>
        <family val="1"/>
        <charset val="204"/>
      </rPr>
      <t xml:space="preserve">находящейся в данном многоквартирном доме, действующего на основании </t>
    </r>
    <r>
      <rPr>
        <u/>
        <sz val="11"/>
        <color theme="1"/>
        <rFont val="Times New Roman"/>
        <family val="1"/>
        <charset val="204"/>
      </rPr>
      <t>протокола общего собрания собственников №18 от 16.05.2021г.</t>
    </r>
  </si>
  <si>
    <t xml:space="preserve">Заказчик - Собственники МКД, в лице председателя совета МКД Лощь Т.М. </t>
  </si>
  <si>
    <r>
      <t xml:space="preserve">именуемый в дальнейшем "Исполнитель", в лице </t>
    </r>
    <r>
      <rPr>
        <b/>
        <u/>
        <sz val="11"/>
        <color theme="1"/>
        <rFont val="Times New Roman"/>
        <family val="1"/>
        <charset val="204"/>
      </rPr>
      <t>Директора  Бовкун Алексея Александровича</t>
    </r>
  </si>
  <si>
    <t>Исполнитель - ООО ЖКХ "Локомотив", в лице директора  Бовкун А.А.</t>
  </si>
  <si>
    <r>
      <t xml:space="preserve">именуемый в дальнейшем "Заказчик", в лице </t>
    </r>
    <r>
      <rPr>
        <b/>
        <sz val="11"/>
        <color theme="1"/>
        <rFont val="Times New Roman"/>
        <family val="1"/>
        <charset val="204"/>
      </rPr>
      <t xml:space="preserve"> </t>
    </r>
    <r>
      <rPr>
        <b/>
        <u/>
        <sz val="11"/>
        <color theme="1"/>
        <rFont val="Times New Roman"/>
        <family val="1"/>
        <charset val="204"/>
      </rPr>
      <t>Лощь Татьяны Михайловны</t>
    </r>
  </si>
  <si>
    <t>1 квартал</t>
  </si>
  <si>
    <t>Предъявлено населению 21752,25</t>
  </si>
  <si>
    <t>за 1 квартал 2025 года</t>
  </si>
  <si>
    <t>31.03.2025 г.</t>
  </si>
  <si>
    <t xml:space="preserve">           2. Всего за период с "01" 01 2025 г. по "31" 03 2025 г. выполнено работ (оказано услуг) на общую сумму двадцать тысяч восемьсот тридцать три  рубля 72 копейки.</t>
  </si>
  <si>
    <t>за 2 квартал 2025 года</t>
  </si>
  <si>
    <t>30.06.2025 г.</t>
  </si>
  <si>
    <t>2 квартал</t>
  </si>
  <si>
    <t>за 3 квартал 2025 года</t>
  </si>
  <si>
    <t>30.09.2025 г.</t>
  </si>
  <si>
    <t>3 квартал</t>
  </si>
  <si>
    <t xml:space="preserve">           2. Всего за период с "01" 04 2025 г. по "30" 06 2025 г. выполнено работ (оказано услуг) на общую сумму двадцать тысяч восемьсот семьдесят два  рубля 52 копейки.</t>
  </si>
  <si>
    <t xml:space="preserve">           2. Всего за период с "01" 07 2025 г. по "30" 09 2025 г. выполнено работ (оказано услуг) на общую сумму двадцать две тысячи сорок девять рублей 05 копеек</t>
  </si>
  <si>
    <t>Предъявлено населению 24052,68</t>
  </si>
  <si>
    <t>4 квартал</t>
  </si>
  <si>
    <t>за 4 квартал 2025 года</t>
  </si>
  <si>
    <t>ОТЧЕТ</t>
  </si>
  <si>
    <t>О ВЫПОЛНЕННЫХ РАБОТАХ И ДВИЖЕНИИ  СРЕДСТВ</t>
  </si>
  <si>
    <t>по ж.д. ул. Пролетарская, д. 162</t>
  </si>
  <si>
    <t>Остаток на начало периода</t>
  </si>
  <si>
    <t xml:space="preserve">Доходы: </t>
  </si>
  <si>
    <t>Оплачено в текущем периоде по квитанциям</t>
  </si>
  <si>
    <t>Итого доходов:</t>
  </si>
  <si>
    <t>Расходы:</t>
  </si>
  <si>
    <t xml:space="preserve">Услуги по содержанию многоквартирного дома </t>
  </si>
  <si>
    <t>работы по договору, всего</t>
  </si>
  <si>
    <t>в том числе:</t>
  </si>
  <si>
    <t>Итого расходов</t>
  </si>
  <si>
    <t>Справочно:</t>
  </si>
  <si>
    <t>Задолженность населения по оплате на 01.01.2025г.</t>
  </si>
  <si>
    <t>Прирост (+) / уменьшение (-) задолженности за год</t>
  </si>
  <si>
    <t xml:space="preserve">Получил: </t>
  </si>
  <si>
    <t>_____________________________________________</t>
  </si>
  <si>
    <t>Остаток средств на 01.01.2026</t>
  </si>
  <si>
    <t>НА ЛИЦЕВОМ СЧЕТЕ  за  период  с 01.01.2025 г. по 31.12.2025г.</t>
  </si>
  <si>
    <t>октябрь</t>
  </si>
  <si>
    <t>ч/час</t>
  </si>
  <si>
    <t>ремонт стяжки ступенек на крыльце (кв.1)</t>
  </si>
  <si>
    <t xml:space="preserve">           2. Всего за период с "01" 10  2025 г. по "31" 12  2025 г. выполнено работ (оказано услуг) на общую сумму двадцать две тысячи четыреста восемьдесят один рубль 31 копейка</t>
  </si>
  <si>
    <t>Непредвиденные работы 1 ч/ч</t>
  </si>
  <si>
    <t>Начислено всего 91609,86</t>
  </si>
  <si>
    <t>Задолженность населения по оплате на 01.01.2026г.</t>
  </si>
  <si>
    <t>Отчет за 2025 год.</t>
  </si>
  <si>
    <t>Перечень предлагаемых работ на 2026 год.</t>
  </si>
  <si>
    <t>Предложение по структуре тарифа на 2026 год.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</si>
</sst>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0_ ;\-#,##0.00\ "/>
    <numFmt numFmtId="165" formatCode="[$-419]General"/>
    <numFmt numFmtId="166" formatCode="#,##0.00\ _₽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13" fillId="0" borderId="0"/>
  </cellStyleXfs>
  <cellXfs count="8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7" fillId="0" borderId="0" xfId="0" applyFont="1"/>
    <xf numFmtId="43" fontId="7" fillId="0" borderId="0" xfId="0" applyNumberFormat="1" applyFont="1"/>
    <xf numFmtId="164" fontId="7" fillId="0" borderId="0" xfId="1" applyNumberFormat="1" applyFont="1"/>
    <xf numFmtId="164" fontId="4" fillId="0" borderId="0" xfId="1" applyNumberFormat="1" applyFont="1"/>
    <xf numFmtId="0" fontId="11" fillId="0" borderId="0" xfId="0" applyFont="1"/>
    <xf numFmtId="164" fontId="7" fillId="0" borderId="0" xfId="0" applyNumberFormat="1" applyFont="1"/>
    <xf numFmtId="0" fontId="4" fillId="0" borderId="0" xfId="0" applyFont="1" applyAlignment="1"/>
    <xf numFmtId="0" fontId="4" fillId="0" borderId="1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4" fontId="5" fillId="0" borderId="0" xfId="0" applyNumberFormat="1" applyFont="1" applyAlignment="1">
      <alignment horizontal="right" wrapText="1"/>
    </xf>
    <xf numFmtId="0" fontId="14" fillId="0" borderId="0" xfId="0" applyFont="1" applyAlignment="1"/>
    <xf numFmtId="0" fontId="15" fillId="0" borderId="0" xfId="0" applyFont="1"/>
    <xf numFmtId="0" fontId="3" fillId="0" borderId="0" xfId="0" applyFont="1" applyAlignment="1"/>
    <xf numFmtId="49" fontId="3" fillId="0" borderId="1" xfId="0" applyNumberFormat="1" applyFont="1" applyBorder="1"/>
    <xf numFmtId="166" fontId="8" fillId="0" borderId="1" xfId="1" applyNumberFormat="1" applyFont="1" applyBorder="1" applyAlignment="1">
      <alignment horizontal="center"/>
    </xf>
    <xf numFmtId="4" fontId="14" fillId="0" borderId="0" xfId="0" applyNumberFormat="1" applyFont="1"/>
    <xf numFmtId="0" fontId="3" fillId="0" borderId="0" xfId="0" applyFont="1" applyAlignment="1">
      <alignment horizontal="left"/>
    </xf>
    <xf numFmtId="49" fontId="3" fillId="0" borderId="1" xfId="0" applyNumberFormat="1" applyFont="1" applyBorder="1" applyAlignment="1"/>
    <xf numFmtId="43" fontId="3" fillId="2" borderId="1" xfId="1" applyFont="1" applyFill="1" applyBorder="1" applyAlignment="1">
      <alignment horizontal="center" vertical="center" wrapText="1"/>
    </xf>
    <xf numFmtId="164" fontId="3" fillId="0" borderId="0" xfId="1" applyNumberFormat="1" applyFont="1" applyBorder="1"/>
    <xf numFmtId="0" fontId="3" fillId="0" borderId="0" xfId="0" applyFont="1" applyAlignment="1">
      <alignment horizontal="center"/>
    </xf>
    <xf numFmtId="166" fontId="8" fillId="0" borderId="1" xfId="0" applyNumberFormat="1" applyFont="1" applyBorder="1" applyAlignment="1">
      <alignment horizontal="center"/>
    </xf>
    <xf numFmtId="4" fontId="3" fillId="0" borderId="0" xfId="0" applyNumberFormat="1" applyFont="1"/>
    <xf numFmtId="0" fontId="3" fillId="0" borderId="0" xfId="0" applyFont="1" applyBorder="1"/>
    <xf numFmtId="0" fontId="3" fillId="0" borderId="1" xfId="0" applyFont="1" applyBorder="1" applyAlignment="1">
      <alignment wrapText="1"/>
    </xf>
    <xf numFmtId="164" fontId="3" fillId="2" borderId="1" xfId="1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43" fontId="15" fillId="0" borderId="0" xfId="0" applyNumberFormat="1" applyFont="1"/>
    <xf numFmtId="49" fontId="3" fillId="0" borderId="4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7" fillId="0" borderId="2" xfId="0" applyFont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2" borderId="0" xfId="0" applyFont="1" applyFill="1" applyBorder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0" borderId="0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left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7" fillId="0" borderId="1" xfId="0" applyFont="1" applyFill="1" applyBorder="1" applyAlignment="1">
      <alignment wrapText="1"/>
    </xf>
    <xf numFmtId="4" fontId="3" fillId="0" borderId="0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</cellXfs>
  <cellStyles count="3"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view="pageBreakPreview" topLeftCell="A19" zoomScaleSheetLayoutView="100" workbookViewId="0">
      <selection activeCell="B47" sqref="B47"/>
    </sheetView>
  </sheetViews>
  <sheetFormatPr defaultColWidth="9.140625" defaultRowHeight="15" x14ac:dyDescent="0.25"/>
  <cols>
    <col min="1" max="1" width="33.85546875" style="2" customWidth="1"/>
    <col min="2" max="2" width="20.28515625" style="2" customWidth="1"/>
    <col min="3" max="3" width="13" style="2" customWidth="1"/>
    <col min="4" max="4" width="16.140625" style="2" customWidth="1"/>
    <col min="5" max="5" width="13.140625" style="2" customWidth="1"/>
    <col min="6" max="7" width="9.140625" style="2"/>
    <col min="8" max="8" width="15" style="2" customWidth="1"/>
    <col min="9" max="16384" width="9.140625" style="2"/>
  </cols>
  <sheetData>
    <row r="1" spans="1:5" ht="15.75" x14ac:dyDescent="0.25">
      <c r="A1" s="61" t="s">
        <v>11</v>
      </c>
      <c r="B1" s="61"/>
      <c r="C1" s="61"/>
      <c r="D1" s="61"/>
      <c r="E1" s="61"/>
    </row>
    <row r="2" spans="1:5" ht="36" customHeight="1" x14ac:dyDescent="0.25">
      <c r="A2" s="62" t="s">
        <v>12</v>
      </c>
      <c r="B2" s="63"/>
      <c r="C2" s="63"/>
      <c r="D2" s="63"/>
      <c r="E2" s="63"/>
    </row>
    <row r="3" spans="1:5" x14ac:dyDescent="0.25">
      <c r="A3" s="64" t="s">
        <v>47</v>
      </c>
      <c r="B3" s="64"/>
      <c r="C3" s="64"/>
      <c r="D3" s="64"/>
      <c r="E3" s="64"/>
    </row>
    <row r="4" spans="1:5" s="1" customFormat="1" ht="15.75" x14ac:dyDescent="0.25">
      <c r="A4" s="22" t="s">
        <v>13</v>
      </c>
      <c r="B4" s="4"/>
      <c r="C4" s="4"/>
      <c r="D4" s="26"/>
      <c r="E4" s="25" t="s">
        <v>48</v>
      </c>
    </row>
    <row r="5" spans="1:5" x14ac:dyDescent="0.25">
      <c r="A5" s="28"/>
      <c r="B5" s="4"/>
      <c r="C5" s="4"/>
      <c r="D5" s="4"/>
      <c r="E5" s="4"/>
    </row>
    <row r="6" spans="1:5" ht="15.75" customHeight="1" x14ac:dyDescent="0.25">
      <c r="A6" s="65" t="s">
        <v>0</v>
      </c>
      <c r="B6" s="65"/>
      <c r="C6" s="65"/>
      <c r="D6" s="65"/>
      <c r="E6" s="65"/>
    </row>
    <row r="7" spans="1:5" ht="18" customHeight="1" x14ac:dyDescent="0.25">
      <c r="A7" s="66" t="s">
        <v>24</v>
      </c>
      <c r="B7" s="66"/>
      <c r="C7" s="66"/>
      <c r="D7" s="66"/>
      <c r="E7" s="66"/>
    </row>
    <row r="8" spans="1:5" x14ac:dyDescent="0.25">
      <c r="A8" s="59" t="s">
        <v>1</v>
      </c>
      <c r="B8" s="59"/>
      <c r="C8" s="59"/>
      <c r="D8" s="59"/>
      <c r="E8" s="59"/>
    </row>
    <row r="9" spans="1:5" x14ac:dyDescent="0.25">
      <c r="A9" s="65" t="s">
        <v>44</v>
      </c>
      <c r="B9" s="65"/>
      <c r="C9" s="65"/>
      <c r="D9" s="65"/>
      <c r="E9" s="65"/>
    </row>
    <row r="10" spans="1:5" ht="29.25" customHeight="1" x14ac:dyDescent="0.25">
      <c r="A10" s="67" t="s">
        <v>29</v>
      </c>
      <c r="B10" s="68"/>
      <c r="C10" s="68"/>
      <c r="D10" s="68"/>
      <c r="E10" s="68"/>
    </row>
    <row r="11" spans="1:5" ht="31.15" customHeight="1" x14ac:dyDescent="0.25">
      <c r="A11" s="65" t="s">
        <v>40</v>
      </c>
      <c r="B11" s="65"/>
      <c r="C11" s="65"/>
      <c r="D11" s="65"/>
      <c r="E11" s="65"/>
    </row>
    <row r="12" spans="1:5" ht="20.25" customHeight="1" x14ac:dyDescent="0.25">
      <c r="A12" s="59" t="s">
        <v>14</v>
      </c>
      <c r="B12" s="60"/>
      <c r="C12" s="60"/>
      <c r="D12" s="60"/>
      <c r="E12" s="60"/>
    </row>
    <row r="13" spans="1:5" x14ac:dyDescent="0.25">
      <c r="A13" s="65" t="s">
        <v>21</v>
      </c>
      <c r="B13" s="65"/>
      <c r="C13" s="65"/>
      <c r="D13" s="65"/>
      <c r="E13" s="65"/>
    </row>
    <row r="14" spans="1:5" ht="17.25" customHeight="1" x14ac:dyDescent="0.25">
      <c r="A14" s="59" t="s">
        <v>2</v>
      </c>
      <c r="B14" s="60"/>
      <c r="C14" s="60"/>
      <c r="D14" s="60"/>
      <c r="E14" s="60"/>
    </row>
    <row r="15" spans="1:5" x14ac:dyDescent="0.25">
      <c r="A15" s="65" t="s">
        <v>42</v>
      </c>
      <c r="B15" s="65"/>
      <c r="C15" s="65"/>
      <c r="D15" s="65"/>
      <c r="E15" s="65"/>
    </row>
    <row r="16" spans="1:5" x14ac:dyDescent="0.25">
      <c r="A16" s="59" t="s">
        <v>15</v>
      </c>
      <c r="B16" s="60"/>
      <c r="C16" s="60"/>
      <c r="D16" s="60"/>
      <c r="E16" s="60"/>
    </row>
    <row r="17" spans="1:8" ht="33" customHeight="1" x14ac:dyDescent="0.25">
      <c r="A17" s="65" t="s">
        <v>16</v>
      </c>
      <c r="B17" s="65"/>
      <c r="C17" s="65"/>
      <c r="D17" s="65"/>
      <c r="E17" s="65"/>
    </row>
    <row r="18" spans="1:8" ht="61.9" customHeight="1" x14ac:dyDescent="0.25">
      <c r="A18" s="65" t="s">
        <v>25</v>
      </c>
      <c r="B18" s="65"/>
      <c r="C18" s="65"/>
      <c r="D18" s="65"/>
      <c r="E18" s="65"/>
    </row>
    <row r="19" spans="1:8" ht="33.75" customHeight="1" x14ac:dyDescent="0.25">
      <c r="A19" s="70" t="s">
        <v>26</v>
      </c>
      <c r="B19" s="70"/>
      <c r="C19" s="70"/>
      <c r="D19" s="70"/>
      <c r="E19" s="70"/>
    </row>
    <row r="20" spans="1:8" x14ac:dyDescent="0.25">
      <c r="A20" s="70"/>
      <c r="B20" s="70"/>
      <c r="C20" s="70"/>
      <c r="D20" s="70"/>
      <c r="E20" s="70"/>
      <c r="F20" s="2">
        <v>309.2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60" x14ac:dyDescent="0.25">
      <c r="A22" s="20" t="s">
        <v>37</v>
      </c>
      <c r="B22" s="8" t="s">
        <v>38</v>
      </c>
      <c r="C22" s="3" t="s">
        <v>4</v>
      </c>
      <c r="D22" s="3">
        <v>17.73</v>
      </c>
      <c r="E22" s="7">
        <f>D22*F20*G20</f>
        <v>16446.347999999998</v>
      </c>
    </row>
    <row r="23" spans="1:8" x14ac:dyDescent="0.25">
      <c r="A23" s="6" t="s">
        <v>35</v>
      </c>
      <c r="B23" s="8" t="s">
        <v>22</v>
      </c>
      <c r="C23" s="3" t="s">
        <v>4</v>
      </c>
      <c r="D23" s="3">
        <v>4.68</v>
      </c>
      <c r="E23" s="7">
        <f>D23*F20*G20</f>
        <v>4341.1679999999997</v>
      </c>
    </row>
    <row r="24" spans="1:8" x14ac:dyDescent="0.25">
      <c r="A24" s="6" t="s">
        <v>28</v>
      </c>
      <c r="B24" s="8" t="s">
        <v>45</v>
      </c>
      <c r="C24" s="3" t="s">
        <v>39</v>
      </c>
      <c r="D24" s="3"/>
      <c r="E24" s="7">
        <v>46.2</v>
      </c>
    </row>
    <row r="25" spans="1:8" ht="15.75" x14ac:dyDescent="0.25">
      <c r="A25" s="23"/>
      <c r="B25" s="21"/>
      <c r="C25" s="3"/>
      <c r="D25" s="3"/>
      <c r="E25" s="7"/>
    </row>
    <row r="26" spans="1:8" s="13" customFormat="1" ht="14.25" x14ac:dyDescent="0.2">
      <c r="A26" s="9" t="s">
        <v>23</v>
      </c>
      <c r="B26" s="10"/>
      <c r="C26" s="11"/>
      <c r="D26" s="11"/>
      <c r="E26" s="12">
        <f>SUM(E22:E25)</f>
        <v>20833.715999999997</v>
      </c>
    </row>
    <row r="28" spans="1:8" ht="32.25" customHeight="1" x14ac:dyDescent="0.25">
      <c r="A28" s="71" t="s">
        <v>49</v>
      </c>
      <c r="B28" s="71"/>
      <c r="C28" s="71"/>
      <c r="D28" s="71"/>
      <c r="E28" s="71"/>
    </row>
    <row r="29" spans="1:8" ht="32.25" customHeight="1" x14ac:dyDescent="0.25">
      <c r="A29" s="65" t="s">
        <v>20</v>
      </c>
      <c r="B29" s="65"/>
      <c r="C29" s="65"/>
      <c r="D29" s="65"/>
      <c r="E29" s="65"/>
    </row>
    <row r="30" spans="1:8" x14ac:dyDescent="0.25">
      <c r="A30" s="65" t="s">
        <v>19</v>
      </c>
      <c r="B30" s="65"/>
      <c r="C30" s="65"/>
      <c r="D30" s="65"/>
      <c r="E30" s="65"/>
      <c r="F30" s="13"/>
      <c r="G30" s="13"/>
      <c r="H30" s="14"/>
    </row>
    <row r="31" spans="1:8" ht="29.25" customHeight="1" x14ac:dyDescent="0.25">
      <c r="A31" s="65" t="s">
        <v>27</v>
      </c>
      <c r="B31" s="65"/>
      <c r="C31" s="65"/>
      <c r="D31" s="65"/>
      <c r="E31" s="65"/>
    </row>
    <row r="32" spans="1:8" x14ac:dyDescent="0.25">
      <c r="A32" s="65" t="s">
        <v>17</v>
      </c>
      <c r="B32" s="65"/>
      <c r="C32" s="65"/>
      <c r="D32" s="65"/>
      <c r="E32" s="65"/>
    </row>
    <row r="33" spans="1:5" x14ac:dyDescent="0.25">
      <c r="A33" s="69" t="s">
        <v>5</v>
      </c>
      <c r="B33" s="69"/>
      <c r="C33" s="69"/>
      <c r="D33" s="69"/>
      <c r="E33" s="69"/>
    </row>
    <row r="34" spans="1:5" x14ac:dyDescent="0.25">
      <c r="A34" s="65" t="s">
        <v>17</v>
      </c>
      <c r="B34" s="65"/>
      <c r="C34" s="65"/>
      <c r="D34" s="65"/>
      <c r="E34" s="65"/>
    </row>
    <row r="35" spans="1:5" x14ac:dyDescent="0.25">
      <c r="A35" s="72" t="s">
        <v>43</v>
      </c>
      <c r="B35" s="72"/>
      <c r="C35" s="72"/>
      <c r="D35" s="72"/>
      <c r="E35" s="72"/>
    </row>
    <row r="36" spans="1:5" x14ac:dyDescent="0.25">
      <c r="B36" s="73" t="s">
        <v>18</v>
      </c>
      <c r="C36" s="73"/>
      <c r="D36" s="73"/>
      <c r="E36" s="5" t="s">
        <v>6</v>
      </c>
    </row>
    <row r="37" spans="1:5" x14ac:dyDescent="0.25">
      <c r="A37" s="27"/>
      <c r="B37" s="27"/>
      <c r="C37" s="27"/>
      <c r="D37" s="27"/>
      <c r="E37" s="27"/>
    </row>
    <row r="38" spans="1:5" x14ac:dyDescent="0.25">
      <c r="A38" s="72" t="s">
        <v>41</v>
      </c>
      <c r="B38" s="72"/>
      <c r="C38" s="72"/>
      <c r="D38" s="72"/>
      <c r="E38" s="72"/>
    </row>
    <row r="39" spans="1:5" x14ac:dyDescent="0.25">
      <c r="B39" s="73" t="s">
        <v>18</v>
      </c>
      <c r="C39" s="73"/>
      <c r="D39" s="73"/>
      <c r="E39" s="5" t="s">
        <v>6</v>
      </c>
    </row>
    <row r="42" spans="1:5" x14ac:dyDescent="0.25">
      <c r="A42" s="17" t="s">
        <v>33</v>
      </c>
    </row>
    <row r="43" spans="1:5" x14ac:dyDescent="0.25">
      <c r="A43" s="13" t="s">
        <v>30</v>
      </c>
    </row>
    <row r="44" spans="1:5" x14ac:dyDescent="0.25">
      <c r="A44" s="2" t="s">
        <v>36</v>
      </c>
      <c r="B44" s="15">
        <v>20390.14</v>
      </c>
    </row>
    <row r="45" spans="1:5" x14ac:dyDescent="0.25">
      <c r="A45" s="19" t="s">
        <v>46</v>
      </c>
      <c r="B45" s="16"/>
    </row>
    <row r="46" spans="1:5" x14ac:dyDescent="0.25">
      <c r="A46" s="2" t="s">
        <v>31</v>
      </c>
      <c r="B46" s="16">
        <v>20870.53</v>
      </c>
    </row>
    <row r="47" spans="1:5" x14ac:dyDescent="0.25">
      <c r="B47" s="16"/>
    </row>
    <row r="48" spans="1:5" ht="30" customHeight="1" x14ac:dyDescent="0.25">
      <c r="A48" s="24" t="s">
        <v>34</v>
      </c>
      <c r="B48" s="16">
        <f>E26</f>
        <v>20833.715999999997</v>
      </c>
    </row>
    <row r="49" spans="1:2" x14ac:dyDescent="0.25">
      <c r="A49" s="13" t="s">
        <v>32</v>
      </c>
      <c r="B49" s="18">
        <f>B44+B46+B47-B48</f>
        <v>20426.954000000002</v>
      </c>
    </row>
    <row r="51" spans="1:2" x14ac:dyDescent="0.25">
      <c r="B51" s="2">
        <v>20390.14</v>
      </c>
    </row>
  </sheetData>
  <mergeCells count="29">
    <mergeCell ref="A34:E34"/>
    <mergeCell ref="A35:E35"/>
    <mergeCell ref="B36:D36"/>
    <mergeCell ref="A38:E38"/>
    <mergeCell ref="B39:D39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view="pageBreakPreview" topLeftCell="A19" zoomScaleSheetLayoutView="100" workbookViewId="0">
      <selection activeCell="B47" sqref="B47"/>
    </sheetView>
  </sheetViews>
  <sheetFormatPr defaultColWidth="9.140625" defaultRowHeight="15" x14ac:dyDescent="0.25"/>
  <cols>
    <col min="1" max="1" width="33.85546875" style="2" customWidth="1"/>
    <col min="2" max="2" width="20.28515625" style="2" customWidth="1"/>
    <col min="3" max="3" width="13" style="2" customWidth="1"/>
    <col min="4" max="4" width="16.140625" style="2" customWidth="1"/>
    <col min="5" max="5" width="13.140625" style="2" customWidth="1"/>
    <col min="6" max="7" width="9.140625" style="2"/>
    <col min="8" max="8" width="15" style="2" customWidth="1"/>
    <col min="9" max="16384" width="9.140625" style="2"/>
  </cols>
  <sheetData>
    <row r="1" spans="1:5" ht="15.75" x14ac:dyDescent="0.25">
      <c r="A1" s="61" t="s">
        <v>11</v>
      </c>
      <c r="B1" s="61"/>
      <c r="C1" s="61"/>
      <c r="D1" s="61"/>
      <c r="E1" s="61"/>
    </row>
    <row r="2" spans="1:5" ht="36" customHeight="1" x14ac:dyDescent="0.25">
      <c r="A2" s="62" t="s">
        <v>12</v>
      </c>
      <c r="B2" s="63"/>
      <c r="C2" s="63"/>
      <c r="D2" s="63"/>
      <c r="E2" s="63"/>
    </row>
    <row r="3" spans="1:5" x14ac:dyDescent="0.25">
      <c r="A3" s="64" t="s">
        <v>50</v>
      </c>
      <c r="B3" s="64"/>
      <c r="C3" s="64"/>
      <c r="D3" s="64"/>
      <c r="E3" s="64"/>
    </row>
    <row r="4" spans="1:5" s="1" customFormat="1" ht="15.75" x14ac:dyDescent="0.25">
      <c r="A4" s="22" t="s">
        <v>13</v>
      </c>
      <c r="B4" s="4"/>
      <c r="C4" s="4"/>
      <c r="D4" s="26"/>
      <c r="E4" s="25" t="s">
        <v>51</v>
      </c>
    </row>
    <row r="5" spans="1:5" x14ac:dyDescent="0.25">
      <c r="A5" s="30"/>
      <c r="B5" s="4"/>
      <c r="C5" s="4"/>
      <c r="D5" s="4"/>
      <c r="E5" s="4"/>
    </row>
    <row r="6" spans="1:5" ht="15.75" customHeight="1" x14ac:dyDescent="0.25">
      <c r="A6" s="65" t="s">
        <v>0</v>
      </c>
      <c r="B6" s="65"/>
      <c r="C6" s="65"/>
      <c r="D6" s="65"/>
      <c r="E6" s="65"/>
    </row>
    <row r="7" spans="1:5" ht="18" customHeight="1" x14ac:dyDescent="0.25">
      <c r="A7" s="66" t="s">
        <v>24</v>
      </c>
      <c r="B7" s="66"/>
      <c r="C7" s="66"/>
      <c r="D7" s="66"/>
      <c r="E7" s="66"/>
    </row>
    <row r="8" spans="1:5" x14ac:dyDescent="0.25">
      <c r="A8" s="59" t="s">
        <v>1</v>
      </c>
      <c r="B8" s="59"/>
      <c r="C8" s="59"/>
      <c r="D8" s="59"/>
      <c r="E8" s="59"/>
    </row>
    <row r="9" spans="1:5" x14ac:dyDescent="0.25">
      <c r="A9" s="65" t="s">
        <v>44</v>
      </c>
      <c r="B9" s="65"/>
      <c r="C9" s="65"/>
      <c r="D9" s="65"/>
      <c r="E9" s="65"/>
    </row>
    <row r="10" spans="1:5" ht="29.25" customHeight="1" x14ac:dyDescent="0.25">
      <c r="A10" s="67" t="s">
        <v>29</v>
      </c>
      <c r="B10" s="68"/>
      <c r="C10" s="68"/>
      <c r="D10" s="68"/>
      <c r="E10" s="68"/>
    </row>
    <row r="11" spans="1:5" ht="31.15" customHeight="1" x14ac:dyDescent="0.25">
      <c r="A11" s="65" t="s">
        <v>40</v>
      </c>
      <c r="B11" s="65"/>
      <c r="C11" s="65"/>
      <c r="D11" s="65"/>
      <c r="E11" s="65"/>
    </row>
    <row r="12" spans="1:5" ht="20.25" customHeight="1" x14ac:dyDescent="0.25">
      <c r="A12" s="59" t="s">
        <v>14</v>
      </c>
      <c r="B12" s="60"/>
      <c r="C12" s="60"/>
      <c r="D12" s="60"/>
      <c r="E12" s="60"/>
    </row>
    <row r="13" spans="1:5" x14ac:dyDescent="0.25">
      <c r="A13" s="65" t="s">
        <v>21</v>
      </c>
      <c r="B13" s="65"/>
      <c r="C13" s="65"/>
      <c r="D13" s="65"/>
      <c r="E13" s="65"/>
    </row>
    <row r="14" spans="1:5" ht="17.25" customHeight="1" x14ac:dyDescent="0.25">
      <c r="A14" s="59" t="s">
        <v>2</v>
      </c>
      <c r="B14" s="60"/>
      <c r="C14" s="60"/>
      <c r="D14" s="60"/>
      <c r="E14" s="60"/>
    </row>
    <row r="15" spans="1:5" x14ac:dyDescent="0.25">
      <c r="A15" s="65" t="s">
        <v>42</v>
      </c>
      <c r="B15" s="65"/>
      <c r="C15" s="65"/>
      <c r="D15" s="65"/>
      <c r="E15" s="65"/>
    </row>
    <row r="16" spans="1:5" x14ac:dyDescent="0.25">
      <c r="A16" s="59" t="s">
        <v>15</v>
      </c>
      <c r="B16" s="60"/>
      <c r="C16" s="60"/>
      <c r="D16" s="60"/>
      <c r="E16" s="60"/>
    </row>
    <row r="17" spans="1:8" ht="33" customHeight="1" x14ac:dyDescent="0.25">
      <c r="A17" s="65" t="s">
        <v>16</v>
      </c>
      <c r="B17" s="65"/>
      <c r="C17" s="65"/>
      <c r="D17" s="65"/>
      <c r="E17" s="65"/>
    </row>
    <row r="18" spans="1:8" ht="61.9" customHeight="1" x14ac:dyDescent="0.25">
      <c r="A18" s="65" t="s">
        <v>25</v>
      </c>
      <c r="B18" s="65"/>
      <c r="C18" s="65"/>
      <c r="D18" s="65"/>
      <c r="E18" s="65"/>
    </row>
    <row r="19" spans="1:8" ht="33.75" customHeight="1" x14ac:dyDescent="0.25">
      <c r="A19" s="70" t="s">
        <v>26</v>
      </c>
      <c r="B19" s="70"/>
      <c r="C19" s="70"/>
      <c r="D19" s="70"/>
      <c r="E19" s="70"/>
    </row>
    <row r="20" spans="1:8" x14ac:dyDescent="0.25">
      <c r="A20" s="70"/>
      <c r="B20" s="70"/>
      <c r="C20" s="70"/>
      <c r="D20" s="70"/>
      <c r="E20" s="70"/>
      <c r="F20" s="2">
        <v>309.2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60" x14ac:dyDescent="0.25">
      <c r="A22" s="20" t="s">
        <v>37</v>
      </c>
      <c r="B22" s="8" t="s">
        <v>38</v>
      </c>
      <c r="C22" s="3" t="s">
        <v>4</v>
      </c>
      <c r="D22" s="3">
        <v>17.73</v>
      </c>
      <c r="E22" s="7">
        <f>D22*F20*G20</f>
        <v>16446.347999999998</v>
      </c>
    </row>
    <row r="23" spans="1:8" x14ac:dyDescent="0.25">
      <c r="A23" s="6" t="s">
        <v>35</v>
      </c>
      <c r="B23" s="8" t="s">
        <v>22</v>
      </c>
      <c r="C23" s="3" t="s">
        <v>4</v>
      </c>
      <c r="D23" s="3">
        <v>4.68</v>
      </c>
      <c r="E23" s="7">
        <f>D23*F20*G20</f>
        <v>4341.1679999999997</v>
      </c>
    </row>
    <row r="24" spans="1:8" x14ac:dyDescent="0.25">
      <c r="A24" s="6" t="s">
        <v>28</v>
      </c>
      <c r="B24" s="8" t="s">
        <v>52</v>
      </c>
      <c r="C24" s="3" t="s">
        <v>39</v>
      </c>
      <c r="D24" s="3"/>
      <c r="E24" s="7">
        <v>85</v>
      </c>
    </row>
    <row r="25" spans="1:8" ht="15.75" x14ac:dyDescent="0.25">
      <c r="A25" s="23"/>
      <c r="B25" s="21"/>
      <c r="C25" s="3"/>
      <c r="D25" s="3"/>
      <c r="E25" s="7"/>
    </row>
    <row r="26" spans="1:8" s="13" customFormat="1" ht="14.25" x14ac:dyDescent="0.2">
      <c r="A26" s="9" t="s">
        <v>23</v>
      </c>
      <c r="B26" s="10"/>
      <c r="C26" s="11"/>
      <c r="D26" s="11"/>
      <c r="E26" s="12">
        <f>SUM(E22:E25)</f>
        <v>20872.515999999996</v>
      </c>
    </row>
    <row r="28" spans="1:8" ht="32.25" customHeight="1" x14ac:dyDescent="0.25">
      <c r="A28" s="71" t="s">
        <v>56</v>
      </c>
      <c r="B28" s="71"/>
      <c r="C28" s="71"/>
      <c r="D28" s="71"/>
      <c r="E28" s="71"/>
    </row>
    <row r="29" spans="1:8" ht="32.25" customHeight="1" x14ac:dyDescent="0.25">
      <c r="A29" s="65" t="s">
        <v>20</v>
      </c>
      <c r="B29" s="65"/>
      <c r="C29" s="65"/>
      <c r="D29" s="65"/>
      <c r="E29" s="65"/>
    </row>
    <row r="30" spans="1:8" x14ac:dyDescent="0.25">
      <c r="A30" s="65" t="s">
        <v>19</v>
      </c>
      <c r="B30" s="65"/>
      <c r="C30" s="65"/>
      <c r="D30" s="65"/>
      <c r="E30" s="65"/>
      <c r="F30" s="13"/>
      <c r="G30" s="13"/>
      <c r="H30" s="14"/>
    </row>
    <row r="31" spans="1:8" ht="29.25" customHeight="1" x14ac:dyDescent="0.25">
      <c r="A31" s="65" t="s">
        <v>27</v>
      </c>
      <c r="B31" s="65"/>
      <c r="C31" s="65"/>
      <c r="D31" s="65"/>
      <c r="E31" s="65"/>
    </row>
    <row r="32" spans="1:8" x14ac:dyDescent="0.25">
      <c r="A32" s="65" t="s">
        <v>17</v>
      </c>
      <c r="B32" s="65"/>
      <c r="C32" s="65"/>
      <c r="D32" s="65"/>
      <c r="E32" s="65"/>
    </row>
    <row r="33" spans="1:5" x14ac:dyDescent="0.25">
      <c r="A33" s="69" t="s">
        <v>5</v>
      </c>
      <c r="B33" s="69"/>
      <c r="C33" s="69"/>
      <c r="D33" s="69"/>
      <c r="E33" s="69"/>
    </row>
    <row r="34" spans="1:5" x14ac:dyDescent="0.25">
      <c r="A34" s="65" t="s">
        <v>17</v>
      </c>
      <c r="B34" s="65"/>
      <c r="C34" s="65"/>
      <c r="D34" s="65"/>
      <c r="E34" s="65"/>
    </row>
    <row r="35" spans="1:5" x14ac:dyDescent="0.25">
      <c r="A35" s="72" t="s">
        <v>43</v>
      </c>
      <c r="B35" s="72"/>
      <c r="C35" s="72"/>
      <c r="D35" s="72"/>
      <c r="E35" s="72"/>
    </row>
    <row r="36" spans="1:5" x14ac:dyDescent="0.25">
      <c r="B36" s="73" t="s">
        <v>18</v>
      </c>
      <c r="C36" s="73"/>
      <c r="D36" s="73"/>
      <c r="E36" s="5" t="s">
        <v>6</v>
      </c>
    </row>
    <row r="37" spans="1:5" x14ac:dyDescent="0.25">
      <c r="A37" s="29"/>
      <c r="B37" s="29"/>
      <c r="C37" s="29"/>
      <c r="D37" s="29"/>
      <c r="E37" s="29"/>
    </row>
    <row r="38" spans="1:5" x14ac:dyDescent="0.25">
      <c r="A38" s="72" t="s">
        <v>41</v>
      </c>
      <c r="B38" s="72"/>
      <c r="C38" s="72"/>
      <c r="D38" s="72"/>
      <c r="E38" s="72"/>
    </row>
    <row r="39" spans="1:5" x14ac:dyDescent="0.25">
      <c r="B39" s="73" t="s">
        <v>18</v>
      </c>
      <c r="C39" s="73"/>
      <c r="D39" s="73"/>
      <c r="E39" s="5" t="s">
        <v>6</v>
      </c>
    </row>
    <row r="42" spans="1:5" x14ac:dyDescent="0.25">
      <c r="A42" s="17" t="s">
        <v>33</v>
      </c>
    </row>
    <row r="43" spans="1:5" x14ac:dyDescent="0.25">
      <c r="A43" s="13" t="s">
        <v>30</v>
      </c>
    </row>
    <row r="44" spans="1:5" x14ac:dyDescent="0.25">
      <c r="A44" s="2" t="s">
        <v>36</v>
      </c>
      <c r="B44" s="15">
        <f>'1кв'!B49</f>
        <v>20426.954000000002</v>
      </c>
    </row>
    <row r="45" spans="1:5" x14ac:dyDescent="0.25">
      <c r="A45" s="19" t="s">
        <v>46</v>
      </c>
      <c r="B45" s="16"/>
    </row>
    <row r="46" spans="1:5" x14ac:dyDescent="0.25">
      <c r="A46" s="2" t="s">
        <v>31</v>
      </c>
      <c r="B46" s="16">
        <v>21794.46</v>
      </c>
    </row>
    <row r="47" spans="1:5" ht="30" customHeight="1" x14ac:dyDescent="0.25">
      <c r="A47" s="24" t="s">
        <v>34</v>
      </c>
      <c r="B47" s="16">
        <f>E26</f>
        <v>20872.515999999996</v>
      </c>
    </row>
    <row r="48" spans="1:5" x14ac:dyDescent="0.25">
      <c r="A48" s="13" t="s">
        <v>32</v>
      </c>
      <c r="B48" s="18">
        <f>B44+B46-B47</f>
        <v>21348.898000000008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34:E34"/>
    <mergeCell ref="A35:E35"/>
    <mergeCell ref="B36:D36"/>
    <mergeCell ref="A38:E38"/>
    <mergeCell ref="B39:D39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view="pageBreakPreview" topLeftCell="A21" zoomScaleSheetLayoutView="100" workbookViewId="0">
      <selection activeCell="B47" sqref="B47"/>
    </sheetView>
  </sheetViews>
  <sheetFormatPr defaultColWidth="9.140625" defaultRowHeight="15" x14ac:dyDescent="0.25"/>
  <cols>
    <col min="1" max="1" width="33.85546875" style="2" customWidth="1"/>
    <col min="2" max="2" width="20.28515625" style="2" customWidth="1"/>
    <col min="3" max="3" width="13" style="2" customWidth="1"/>
    <col min="4" max="4" width="16.140625" style="2" customWidth="1"/>
    <col min="5" max="5" width="13.140625" style="2" customWidth="1"/>
    <col min="6" max="7" width="9.140625" style="2"/>
    <col min="8" max="8" width="15" style="2" customWidth="1"/>
    <col min="9" max="16384" width="9.140625" style="2"/>
  </cols>
  <sheetData>
    <row r="1" spans="1:5" ht="15.75" x14ac:dyDescent="0.25">
      <c r="A1" s="61" t="s">
        <v>11</v>
      </c>
      <c r="B1" s="61"/>
      <c r="C1" s="61"/>
      <c r="D1" s="61"/>
      <c r="E1" s="61"/>
    </row>
    <row r="2" spans="1:5" ht="36" customHeight="1" x14ac:dyDescent="0.25">
      <c r="A2" s="62" t="s">
        <v>12</v>
      </c>
      <c r="B2" s="63"/>
      <c r="C2" s="63"/>
      <c r="D2" s="63"/>
      <c r="E2" s="63"/>
    </row>
    <row r="3" spans="1:5" x14ac:dyDescent="0.25">
      <c r="A3" s="64" t="s">
        <v>53</v>
      </c>
      <c r="B3" s="64"/>
      <c r="C3" s="64"/>
      <c r="D3" s="64"/>
      <c r="E3" s="64"/>
    </row>
    <row r="4" spans="1:5" s="1" customFormat="1" ht="15.75" x14ac:dyDescent="0.25">
      <c r="A4" s="22" t="s">
        <v>13</v>
      </c>
      <c r="B4" s="4"/>
      <c r="C4" s="4"/>
      <c r="D4" s="26"/>
      <c r="E4" s="25" t="s">
        <v>54</v>
      </c>
    </row>
    <row r="5" spans="1:5" x14ac:dyDescent="0.25">
      <c r="A5" s="32"/>
      <c r="B5" s="4"/>
      <c r="C5" s="4"/>
      <c r="D5" s="4"/>
      <c r="E5" s="4"/>
    </row>
    <row r="6" spans="1:5" ht="15.75" customHeight="1" x14ac:dyDescent="0.25">
      <c r="A6" s="65" t="s">
        <v>0</v>
      </c>
      <c r="B6" s="65"/>
      <c r="C6" s="65"/>
      <c r="D6" s="65"/>
      <c r="E6" s="65"/>
    </row>
    <row r="7" spans="1:5" ht="18" customHeight="1" x14ac:dyDescent="0.25">
      <c r="A7" s="66" t="s">
        <v>24</v>
      </c>
      <c r="B7" s="66"/>
      <c r="C7" s="66"/>
      <c r="D7" s="66"/>
      <c r="E7" s="66"/>
    </row>
    <row r="8" spans="1:5" x14ac:dyDescent="0.25">
      <c r="A8" s="59" t="s">
        <v>1</v>
      </c>
      <c r="B8" s="59"/>
      <c r="C8" s="59"/>
      <c r="D8" s="59"/>
      <c r="E8" s="59"/>
    </row>
    <row r="9" spans="1:5" x14ac:dyDescent="0.25">
      <c r="A9" s="65" t="s">
        <v>44</v>
      </c>
      <c r="B9" s="65"/>
      <c r="C9" s="65"/>
      <c r="D9" s="65"/>
      <c r="E9" s="65"/>
    </row>
    <row r="10" spans="1:5" ht="29.25" customHeight="1" x14ac:dyDescent="0.25">
      <c r="A10" s="67" t="s">
        <v>29</v>
      </c>
      <c r="B10" s="68"/>
      <c r="C10" s="68"/>
      <c r="D10" s="68"/>
      <c r="E10" s="68"/>
    </row>
    <row r="11" spans="1:5" ht="31.15" customHeight="1" x14ac:dyDescent="0.25">
      <c r="A11" s="65" t="s">
        <v>40</v>
      </c>
      <c r="B11" s="65"/>
      <c r="C11" s="65"/>
      <c r="D11" s="65"/>
      <c r="E11" s="65"/>
    </row>
    <row r="12" spans="1:5" ht="20.25" customHeight="1" x14ac:dyDescent="0.25">
      <c r="A12" s="59" t="s">
        <v>14</v>
      </c>
      <c r="B12" s="60"/>
      <c r="C12" s="60"/>
      <c r="D12" s="60"/>
      <c r="E12" s="60"/>
    </row>
    <row r="13" spans="1:5" x14ac:dyDescent="0.25">
      <c r="A13" s="65" t="s">
        <v>21</v>
      </c>
      <c r="B13" s="65"/>
      <c r="C13" s="65"/>
      <c r="D13" s="65"/>
      <c r="E13" s="65"/>
    </row>
    <row r="14" spans="1:5" ht="17.25" customHeight="1" x14ac:dyDescent="0.25">
      <c r="A14" s="59" t="s">
        <v>2</v>
      </c>
      <c r="B14" s="60"/>
      <c r="C14" s="60"/>
      <c r="D14" s="60"/>
      <c r="E14" s="60"/>
    </row>
    <row r="15" spans="1:5" x14ac:dyDescent="0.25">
      <c r="A15" s="65" t="s">
        <v>42</v>
      </c>
      <c r="B15" s="65"/>
      <c r="C15" s="65"/>
      <c r="D15" s="65"/>
      <c r="E15" s="65"/>
    </row>
    <row r="16" spans="1:5" x14ac:dyDescent="0.25">
      <c r="A16" s="59" t="s">
        <v>15</v>
      </c>
      <c r="B16" s="60"/>
      <c r="C16" s="60"/>
      <c r="D16" s="60"/>
      <c r="E16" s="60"/>
    </row>
    <row r="17" spans="1:8" ht="33" customHeight="1" x14ac:dyDescent="0.25">
      <c r="A17" s="65" t="s">
        <v>16</v>
      </c>
      <c r="B17" s="65"/>
      <c r="C17" s="65"/>
      <c r="D17" s="65"/>
      <c r="E17" s="65"/>
    </row>
    <row r="18" spans="1:8" ht="61.9" customHeight="1" x14ac:dyDescent="0.25">
      <c r="A18" s="65" t="s">
        <v>25</v>
      </c>
      <c r="B18" s="65"/>
      <c r="C18" s="65"/>
      <c r="D18" s="65"/>
      <c r="E18" s="65"/>
    </row>
    <row r="19" spans="1:8" ht="33.75" customHeight="1" x14ac:dyDescent="0.25">
      <c r="A19" s="70" t="s">
        <v>26</v>
      </c>
      <c r="B19" s="70"/>
      <c r="C19" s="70"/>
      <c r="D19" s="70"/>
      <c r="E19" s="70"/>
    </row>
    <row r="20" spans="1:8" x14ac:dyDescent="0.25">
      <c r="A20" s="70"/>
      <c r="B20" s="70"/>
      <c r="C20" s="70"/>
      <c r="D20" s="70"/>
      <c r="E20" s="70"/>
      <c r="F20" s="2">
        <v>309.2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60" x14ac:dyDescent="0.25">
      <c r="A22" s="20" t="s">
        <v>37</v>
      </c>
      <c r="B22" s="8" t="s">
        <v>38</v>
      </c>
      <c r="C22" s="3" t="s">
        <v>4</v>
      </c>
      <c r="D22" s="3">
        <v>18.649999999999999</v>
      </c>
      <c r="E22" s="7">
        <f>D22*F20*G20</f>
        <v>17299.739999999998</v>
      </c>
    </row>
    <row r="23" spans="1:8" x14ac:dyDescent="0.25">
      <c r="A23" s="6" t="s">
        <v>35</v>
      </c>
      <c r="B23" s="8" t="s">
        <v>22</v>
      </c>
      <c r="C23" s="3" t="s">
        <v>4</v>
      </c>
      <c r="D23" s="3">
        <v>5.12</v>
      </c>
      <c r="E23" s="7">
        <f>D23*F20*G20</f>
        <v>4749.3119999999999</v>
      </c>
    </row>
    <row r="24" spans="1:8" x14ac:dyDescent="0.25">
      <c r="A24" s="6" t="s">
        <v>28</v>
      </c>
      <c r="B24" s="8" t="s">
        <v>55</v>
      </c>
      <c r="C24" s="3" t="s">
        <v>39</v>
      </c>
      <c r="D24" s="3"/>
      <c r="E24" s="7">
        <v>0</v>
      </c>
    </row>
    <row r="25" spans="1:8" ht="15.75" x14ac:dyDescent="0.25">
      <c r="A25" s="23"/>
      <c r="B25" s="21"/>
      <c r="C25" s="3"/>
      <c r="D25" s="3"/>
      <c r="E25" s="7"/>
    </row>
    <row r="26" spans="1:8" s="13" customFormat="1" ht="14.25" x14ac:dyDescent="0.2">
      <c r="A26" s="9" t="s">
        <v>23</v>
      </c>
      <c r="B26" s="10"/>
      <c r="C26" s="11"/>
      <c r="D26" s="11"/>
      <c r="E26" s="12">
        <f>SUM(E22:E25)</f>
        <v>22049.051999999996</v>
      </c>
    </row>
    <row r="28" spans="1:8" ht="32.25" customHeight="1" x14ac:dyDescent="0.25">
      <c r="A28" s="71" t="s">
        <v>57</v>
      </c>
      <c r="B28" s="71"/>
      <c r="C28" s="71"/>
      <c r="D28" s="71"/>
      <c r="E28" s="71"/>
    </row>
    <row r="29" spans="1:8" ht="32.25" customHeight="1" x14ac:dyDescent="0.25">
      <c r="A29" s="65" t="s">
        <v>20</v>
      </c>
      <c r="B29" s="65"/>
      <c r="C29" s="65"/>
      <c r="D29" s="65"/>
      <c r="E29" s="65"/>
    </row>
    <row r="30" spans="1:8" x14ac:dyDescent="0.25">
      <c r="A30" s="65" t="s">
        <v>19</v>
      </c>
      <c r="B30" s="65"/>
      <c r="C30" s="65"/>
      <c r="D30" s="65"/>
      <c r="E30" s="65"/>
      <c r="F30" s="13"/>
      <c r="G30" s="13"/>
      <c r="H30" s="14"/>
    </row>
    <row r="31" spans="1:8" ht="29.25" customHeight="1" x14ac:dyDescent="0.25">
      <c r="A31" s="65" t="s">
        <v>27</v>
      </c>
      <c r="B31" s="65"/>
      <c r="C31" s="65"/>
      <c r="D31" s="65"/>
      <c r="E31" s="65"/>
    </row>
    <row r="32" spans="1:8" x14ac:dyDescent="0.25">
      <c r="A32" s="65" t="s">
        <v>17</v>
      </c>
      <c r="B32" s="65"/>
      <c r="C32" s="65"/>
      <c r="D32" s="65"/>
      <c r="E32" s="65"/>
    </row>
    <row r="33" spans="1:5" x14ac:dyDescent="0.25">
      <c r="A33" s="69" t="s">
        <v>5</v>
      </c>
      <c r="B33" s="69"/>
      <c r="C33" s="69"/>
      <c r="D33" s="69"/>
      <c r="E33" s="69"/>
    </row>
    <row r="34" spans="1:5" x14ac:dyDescent="0.25">
      <c r="A34" s="65" t="s">
        <v>17</v>
      </c>
      <c r="B34" s="65"/>
      <c r="C34" s="65"/>
      <c r="D34" s="65"/>
      <c r="E34" s="65"/>
    </row>
    <row r="35" spans="1:5" x14ac:dyDescent="0.25">
      <c r="A35" s="72" t="s">
        <v>43</v>
      </c>
      <c r="B35" s="72"/>
      <c r="C35" s="72"/>
      <c r="D35" s="72"/>
      <c r="E35" s="72"/>
    </row>
    <row r="36" spans="1:5" x14ac:dyDescent="0.25">
      <c r="B36" s="73" t="s">
        <v>18</v>
      </c>
      <c r="C36" s="73"/>
      <c r="D36" s="73"/>
      <c r="E36" s="5" t="s">
        <v>6</v>
      </c>
    </row>
    <row r="37" spans="1:5" x14ac:dyDescent="0.25">
      <c r="A37" s="31"/>
      <c r="B37" s="31"/>
      <c r="C37" s="31"/>
      <c r="D37" s="31"/>
      <c r="E37" s="31"/>
    </row>
    <row r="38" spans="1:5" x14ac:dyDescent="0.25">
      <c r="A38" s="72" t="s">
        <v>41</v>
      </c>
      <c r="B38" s="72"/>
      <c r="C38" s="72"/>
      <c r="D38" s="72"/>
      <c r="E38" s="72"/>
    </row>
    <row r="39" spans="1:5" x14ac:dyDescent="0.25">
      <c r="B39" s="73" t="s">
        <v>18</v>
      </c>
      <c r="C39" s="73"/>
      <c r="D39" s="73"/>
      <c r="E39" s="5" t="s">
        <v>6</v>
      </c>
    </row>
    <row r="42" spans="1:5" x14ac:dyDescent="0.25">
      <c r="A42" s="17" t="s">
        <v>33</v>
      </c>
    </row>
    <row r="43" spans="1:5" x14ac:dyDescent="0.25">
      <c r="A43" s="13" t="s">
        <v>30</v>
      </c>
    </row>
    <row r="44" spans="1:5" x14ac:dyDescent="0.25">
      <c r="A44" s="2" t="s">
        <v>36</v>
      </c>
      <c r="B44" s="15">
        <f>'2кв'!B48</f>
        <v>21348.898000000008</v>
      </c>
    </row>
    <row r="45" spans="1:5" x14ac:dyDescent="0.25">
      <c r="A45" s="19" t="s">
        <v>58</v>
      </c>
      <c r="B45" s="16"/>
    </row>
    <row r="46" spans="1:5" x14ac:dyDescent="0.25">
      <c r="A46" s="2" t="s">
        <v>31</v>
      </c>
      <c r="B46" s="16">
        <v>22193.83</v>
      </c>
    </row>
    <row r="47" spans="1:5" ht="30" customHeight="1" x14ac:dyDescent="0.25">
      <c r="A47" s="24" t="s">
        <v>34</v>
      </c>
      <c r="B47" s="16">
        <f>E26</f>
        <v>22049.051999999996</v>
      </c>
    </row>
    <row r="48" spans="1:5" x14ac:dyDescent="0.25">
      <c r="A48" s="13" t="s">
        <v>32</v>
      </c>
      <c r="B48" s="18">
        <f>B44+B46-B47</f>
        <v>21493.676000000014</v>
      </c>
    </row>
  </sheetData>
  <mergeCells count="29">
    <mergeCell ref="A34:E34"/>
    <mergeCell ref="A35:E35"/>
    <mergeCell ref="B36:D36"/>
    <mergeCell ref="A38:E38"/>
    <mergeCell ref="B39:D39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view="pageBreakPreview" topLeftCell="A25" zoomScaleSheetLayoutView="100" workbookViewId="0">
      <selection activeCell="B47" sqref="B47"/>
    </sheetView>
  </sheetViews>
  <sheetFormatPr defaultColWidth="9.140625" defaultRowHeight="15" x14ac:dyDescent="0.25"/>
  <cols>
    <col min="1" max="1" width="33.85546875" style="2" customWidth="1"/>
    <col min="2" max="2" width="20.28515625" style="2" customWidth="1"/>
    <col min="3" max="3" width="13" style="2" customWidth="1"/>
    <col min="4" max="4" width="16.140625" style="2" customWidth="1"/>
    <col min="5" max="5" width="13.140625" style="2" customWidth="1"/>
    <col min="6" max="7" width="9.140625" style="2"/>
    <col min="8" max="8" width="15" style="2" customWidth="1"/>
    <col min="9" max="16384" width="9.140625" style="2"/>
  </cols>
  <sheetData>
    <row r="1" spans="1:5" ht="15.75" x14ac:dyDescent="0.25">
      <c r="A1" s="61" t="s">
        <v>11</v>
      </c>
      <c r="B1" s="61"/>
      <c r="C1" s="61"/>
      <c r="D1" s="61"/>
      <c r="E1" s="61"/>
    </row>
    <row r="2" spans="1:5" ht="36" customHeight="1" x14ac:dyDescent="0.25">
      <c r="A2" s="62" t="s">
        <v>12</v>
      </c>
      <c r="B2" s="63"/>
      <c r="C2" s="63"/>
      <c r="D2" s="63"/>
      <c r="E2" s="63"/>
    </row>
    <row r="3" spans="1:5" x14ac:dyDescent="0.25">
      <c r="A3" s="64" t="s">
        <v>60</v>
      </c>
      <c r="B3" s="64"/>
      <c r="C3" s="64"/>
      <c r="D3" s="64"/>
      <c r="E3" s="64"/>
    </row>
    <row r="4" spans="1:5" s="1" customFormat="1" ht="15.75" x14ac:dyDescent="0.25">
      <c r="A4" s="22" t="s">
        <v>13</v>
      </c>
      <c r="B4" s="4"/>
      <c r="C4" s="4"/>
      <c r="D4" s="2"/>
      <c r="E4" s="35">
        <v>46022</v>
      </c>
    </row>
    <row r="5" spans="1:5" x14ac:dyDescent="0.25">
      <c r="A5" s="34"/>
      <c r="B5" s="4"/>
      <c r="C5" s="4"/>
      <c r="D5" s="4"/>
      <c r="E5" s="4"/>
    </row>
    <row r="6" spans="1:5" ht="15.75" customHeight="1" x14ac:dyDescent="0.25">
      <c r="A6" s="65" t="s">
        <v>0</v>
      </c>
      <c r="B6" s="65"/>
      <c r="C6" s="65"/>
      <c r="D6" s="65"/>
      <c r="E6" s="65"/>
    </row>
    <row r="7" spans="1:5" ht="18" customHeight="1" x14ac:dyDescent="0.25">
      <c r="A7" s="66" t="s">
        <v>24</v>
      </c>
      <c r="B7" s="66"/>
      <c r="C7" s="66"/>
      <c r="D7" s="66"/>
      <c r="E7" s="66"/>
    </row>
    <row r="8" spans="1:5" x14ac:dyDescent="0.25">
      <c r="A8" s="59" t="s">
        <v>1</v>
      </c>
      <c r="B8" s="59"/>
      <c r="C8" s="59"/>
      <c r="D8" s="59"/>
      <c r="E8" s="59"/>
    </row>
    <row r="9" spans="1:5" x14ac:dyDescent="0.25">
      <c r="A9" s="65" t="s">
        <v>44</v>
      </c>
      <c r="B9" s="65"/>
      <c r="C9" s="65"/>
      <c r="D9" s="65"/>
      <c r="E9" s="65"/>
    </row>
    <row r="10" spans="1:5" ht="29.25" customHeight="1" x14ac:dyDescent="0.25">
      <c r="A10" s="67" t="s">
        <v>29</v>
      </c>
      <c r="B10" s="68"/>
      <c r="C10" s="68"/>
      <c r="D10" s="68"/>
      <c r="E10" s="68"/>
    </row>
    <row r="11" spans="1:5" ht="31.15" customHeight="1" x14ac:dyDescent="0.25">
      <c r="A11" s="65" t="s">
        <v>40</v>
      </c>
      <c r="B11" s="65"/>
      <c r="C11" s="65"/>
      <c r="D11" s="65"/>
      <c r="E11" s="65"/>
    </row>
    <row r="12" spans="1:5" ht="20.25" customHeight="1" x14ac:dyDescent="0.25">
      <c r="A12" s="59" t="s">
        <v>14</v>
      </c>
      <c r="B12" s="60"/>
      <c r="C12" s="60"/>
      <c r="D12" s="60"/>
      <c r="E12" s="60"/>
    </row>
    <row r="13" spans="1:5" x14ac:dyDescent="0.25">
      <c r="A13" s="65" t="s">
        <v>21</v>
      </c>
      <c r="B13" s="65"/>
      <c r="C13" s="65"/>
      <c r="D13" s="65"/>
      <c r="E13" s="65"/>
    </row>
    <row r="14" spans="1:5" ht="17.25" customHeight="1" x14ac:dyDescent="0.25">
      <c r="A14" s="59" t="s">
        <v>2</v>
      </c>
      <c r="B14" s="60"/>
      <c r="C14" s="60"/>
      <c r="D14" s="60"/>
      <c r="E14" s="60"/>
    </row>
    <row r="15" spans="1:5" x14ac:dyDescent="0.25">
      <c r="A15" s="65" t="s">
        <v>42</v>
      </c>
      <c r="B15" s="65"/>
      <c r="C15" s="65"/>
      <c r="D15" s="65"/>
      <c r="E15" s="65"/>
    </row>
    <row r="16" spans="1:5" x14ac:dyDescent="0.25">
      <c r="A16" s="59" t="s">
        <v>15</v>
      </c>
      <c r="B16" s="60"/>
      <c r="C16" s="60"/>
      <c r="D16" s="60"/>
      <c r="E16" s="60"/>
    </row>
    <row r="17" spans="1:8" ht="33" customHeight="1" x14ac:dyDescent="0.25">
      <c r="A17" s="65" t="s">
        <v>16</v>
      </c>
      <c r="B17" s="65"/>
      <c r="C17" s="65"/>
      <c r="D17" s="65"/>
      <c r="E17" s="65"/>
    </row>
    <row r="18" spans="1:8" ht="61.9" customHeight="1" x14ac:dyDescent="0.25">
      <c r="A18" s="65" t="s">
        <v>25</v>
      </c>
      <c r="B18" s="65"/>
      <c r="C18" s="65"/>
      <c r="D18" s="65"/>
      <c r="E18" s="65"/>
    </row>
    <row r="19" spans="1:8" ht="33.75" customHeight="1" x14ac:dyDescent="0.25">
      <c r="A19" s="70" t="s">
        <v>26</v>
      </c>
      <c r="B19" s="70"/>
      <c r="C19" s="70"/>
      <c r="D19" s="70"/>
      <c r="E19" s="70"/>
    </row>
    <row r="20" spans="1:8" x14ac:dyDescent="0.25">
      <c r="A20" s="70"/>
      <c r="B20" s="70"/>
      <c r="C20" s="70"/>
      <c r="D20" s="70"/>
      <c r="E20" s="70"/>
      <c r="F20" s="2">
        <v>309.2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60" x14ac:dyDescent="0.25">
      <c r="A22" s="20" t="s">
        <v>37</v>
      </c>
      <c r="B22" s="8" t="s">
        <v>38</v>
      </c>
      <c r="C22" s="3" t="s">
        <v>4</v>
      </c>
      <c r="D22" s="3">
        <v>18.649999999999999</v>
      </c>
      <c r="E22" s="7">
        <f>D22*F20*G20</f>
        <v>17299.739999999998</v>
      </c>
    </row>
    <row r="23" spans="1:8" x14ac:dyDescent="0.25">
      <c r="A23" s="6" t="s">
        <v>35</v>
      </c>
      <c r="B23" s="8" t="s">
        <v>22</v>
      </c>
      <c r="C23" s="3" t="s">
        <v>4</v>
      </c>
      <c r="D23" s="3">
        <v>5.12</v>
      </c>
      <c r="E23" s="7">
        <f>D23*F20*G20</f>
        <v>4749.3119999999999</v>
      </c>
    </row>
    <row r="24" spans="1:8" x14ac:dyDescent="0.25">
      <c r="A24" s="6" t="s">
        <v>28</v>
      </c>
      <c r="B24" s="8" t="s">
        <v>59</v>
      </c>
      <c r="C24" s="3" t="s">
        <v>39</v>
      </c>
      <c r="D24" s="3"/>
      <c r="E24" s="7">
        <v>98.5</v>
      </c>
    </row>
    <row r="25" spans="1:8" ht="30" x14ac:dyDescent="0.25">
      <c r="A25" s="78" t="s">
        <v>82</v>
      </c>
      <c r="B25" s="21" t="s">
        <v>80</v>
      </c>
      <c r="C25" s="3" t="s">
        <v>81</v>
      </c>
      <c r="D25" s="3">
        <v>1</v>
      </c>
      <c r="E25" s="7">
        <f>D25*333.76</f>
        <v>333.76</v>
      </c>
    </row>
    <row r="26" spans="1:8" s="13" customFormat="1" ht="14.25" x14ac:dyDescent="0.2">
      <c r="A26" s="9" t="s">
        <v>23</v>
      </c>
      <c r="B26" s="10"/>
      <c r="C26" s="11"/>
      <c r="D26" s="11"/>
      <c r="E26" s="12">
        <f>SUM(E22:E25)</f>
        <v>22481.311999999994</v>
      </c>
    </row>
    <row r="28" spans="1:8" ht="32.25" customHeight="1" x14ac:dyDescent="0.25">
      <c r="A28" s="71" t="s">
        <v>83</v>
      </c>
      <c r="B28" s="71"/>
      <c r="C28" s="71"/>
      <c r="D28" s="71"/>
      <c r="E28" s="71"/>
    </row>
    <row r="29" spans="1:8" ht="32.25" customHeight="1" x14ac:dyDescent="0.25">
      <c r="A29" s="65" t="s">
        <v>20</v>
      </c>
      <c r="B29" s="65"/>
      <c r="C29" s="65"/>
      <c r="D29" s="65"/>
      <c r="E29" s="65"/>
    </row>
    <row r="30" spans="1:8" x14ac:dyDescent="0.25">
      <c r="A30" s="65" t="s">
        <v>19</v>
      </c>
      <c r="B30" s="65"/>
      <c r="C30" s="65"/>
      <c r="D30" s="65"/>
      <c r="E30" s="65"/>
      <c r="F30" s="13"/>
      <c r="G30" s="13"/>
      <c r="H30" s="14"/>
    </row>
    <row r="31" spans="1:8" ht="29.25" customHeight="1" x14ac:dyDescent="0.25">
      <c r="A31" s="65" t="s">
        <v>27</v>
      </c>
      <c r="B31" s="65"/>
      <c r="C31" s="65"/>
      <c r="D31" s="65"/>
      <c r="E31" s="65"/>
    </row>
    <row r="32" spans="1:8" x14ac:dyDescent="0.25">
      <c r="A32" s="65" t="s">
        <v>17</v>
      </c>
      <c r="B32" s="65"/>
      <c r="C32" s="65"/>
      <c r="D32" s="65"/>
      <c r="E32" s="65"/>
    </row>
    <row r="33" spans="1:5" x14ac:dyDescent="0.25">
      <c r="A33" s="69" t="s">
        <v>5</v>
      </c>
      <c r="B33" s="69"/>
      <c r="C33" s="69"/>
      <c r="D33" s="69"/>
      <c r="E33" s="69"/>
    </row>
    <row r="34" spans="1:5" x14ac:dyDescent="0.25">
      <c r="A34" s="65" t="s">
        <v>17</v>
      </c>
      <c r="B34" s="65"/>
      <c r="C34" s="65"/>
      <c r="D34" s="65"/>
      <c r="E34" s="65"/>
    </row>
    <row r="35" spans="1:5" x14ac:dyDescent="0.25">
      <c r="A35" s="72" t="s">
        <v>43</v>
      </c>
      <c r="B35" s="72"/>
      <c r="C35" s="72"/>
      <c r="D35" s="72"/>
      <c r="E35" s="72"/>
    </row>
    <row r="36" spans="1:5" x14ac:dyDescent="0.25">
      <c r="B36" s="73" t="s">
        <v>18</v>
      </c>
      <c r="C36" s="73"/>
      <c r="D36" s="73"/>
      <c r="E36" s="5" t="s">
        <v>6</v>
      </c>
    </row>
    <row r="37" spans="1:5" x14ac:dyDescent="0.25">
      <c r="A37" s="33"/>
      <c r="B37" s="33"/>
      <c r="C37" s="33"/>
      <c r="D37" s="33"/>
      <c r="E37" s="33"/>
    </row>
    <row r="38" spans="1:5" x14ac:dyDescent="0.25">
      <c r="A38" s="72" t="s">
        <v>41</v>
      </c>
      <c r="B38" s="72"/>
      <c r="C38" s="72"/>
      <c r="D38" s="72"/>
      <c r="E38" s="72"/>
    </row>
    <row r="39" spans="1:5" x14ac:dyDescent="0.25">
      <c r="B39" s="73" t="s">
        <v>18</v>
      </c>
      <c r="C39" s="73"/>
      <c r="D39" s="73"/>
      <c r="E39" s="5" t="s">
        <v>6</v>
      </c>
    </row>
    <row r="42" spans="1:5" x14ac:dyDescent="0.25">
      <c r="A42" s="17" t="s">
        <v>33</v>
      </c>
    </row>
    <row r="43" spans="1:5" x14ac:dyDescent="0.25">
      <c r="A43" s="13" t="s">
        <v>30</v>
      </c>
    </row>
    <row r="44" spans="1:5" x14ac:dyDescent="0.25">
      <c r="A44" s="2" t="s">
        <v>36</v>
      </c>
      <c r="B44" s="15">
        <f>'3кв'!B48</f>
        <v>21493.676000000014</v>
      </c>
    </row>
    <row r="45" spans="1:5" x14ac:dyDescent="0.25">
      <c r="A45" s="19" t="s">
        <v>58</v>
      </c>
      <c r="B45" s="16"/>
    </row>
    <row r="46" spans="1:5" x14ac:dyDescent="0.25">
      <c r="A46" s="2" t="s">
        <v>31</v>
      </c>
      <c r="B46" s="16">
        <v>23142.78</v>
      </c>
    </row>
    <row r="47" spans="1:5" ht="30" customHeight="1" x14ac:dyDescent="0.25">
      <c r="A47" s="24" t="s">
        <v>34</v>
      </c>
      <c r="B47" s="16">
        <f>E26</f>
        <v>22481.311999999994</v>
      </c>
    </row>
    <row r="48" spans="1:5" x14ac:dyDescent="0.25">
      <c r="A48" s="13" t="s">
        <v>32</v>
      </c>
      <c r="B48" s="18">
        <f>B44+B46-B47</f>
        <v>22155.144000000018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34:E34"/>
    <mergeCell ref="A35:E35"/>
    <mergeCell ref="B36:D36"/>
    <mergeCell ref="A38:E38"/>
    <mergeCell ref="B39:D39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view="pageBreakPreview" topLeftCell="A4" zoomScaleSheetLayoutView="100" workbookViewId="0">
      <selection activeCell="B18" sqref="B18"/>
    </sheetView>
  </sheetViews>
  <sheetFormatPr defaultRowHeight="15.75" x14ac:dyDescent="0.25"/>
  <cols>
    <col min="1" max="1" width="10.5703125" style="37" customWidth="1"/>
    <col min="2" max="2" width="69.5703125" style="37" customWidth="1"/>
    <col min="3" max="3" width="15.28515625" style="37" customWidth="1"/>
    <col min="4" max="4" width="11.85546875" style="37" customWidth="1"/>
    <col min="5" max="5" width="14.7109375" style="37" customWidth="1"/>
    <col min="6" max="6" width="12.42578125" style="37" customWidth="1"/>
    <col min="7" max="7" width="12" style="37" customWidth="1"/>
    <col min="8" max="8" width="13.5703125" style="37" customWidth="1"/>
    <col min="9" max="16384" width="9.140625" style="37"/>
  </cols>
  <sheetData>
    <row r="1" spans="1:5" x14ac:dyDescent="0.25">
      <c r="A1" s="75" t="s">
        <v>61</v>
      </c>
      <c r="B1" s="75"/>
      <c r="C1" s="75"/>
      <c r="D1" s="36"/>
    </row>
    <row r="2" spans="1:5" x14ac:dyDescent="0.25">
      <c r="A2" s="76" t="s">
        <v>62</v>
      </c>
      <c r="B2" s="76"/>
      <c r="C2" s="76"/>
      <c r="D2" s="38"/>
    </row>
    <row r="3" spans="1:5" x14ac:dyDescent="0.25">
      <c r="A3" s="76" t="s">
        <v>79</v>
      </c>
      <c r="B3" s="76"/>
      <c r="C3" s="76"/>
      <c r="D3" s="38"/>
    </row>
    <row r="4" spans="1:5" x14ac:dyDescent="0.25">
      <c r="A4" s="75" t="s">
        <v>63</v>
      </c>
      <c r="B4" s="75"/>
      <c r="C4" s="75"/>
      <c r="D4" s="36"/>
    </row>
    <row r="5" spans="1:5" x14ac:dyDescent="0.25">
      <c r="A5" s="77"/>
      <c r="B5" s="77"/>
      <c r="C5" s="77"/>
      <c r="D5" s="1"/>
    </row>
    <row r="6" spans="1:5" x14ac:dyDescent="0.25">
      <c r="A6" s="38"/>
      <c r="B6" s="39" t="s">
        <v>64</v>
      </c>
      <c r="C6" s="40">
        <f>'1кв'!B44</f>
        <v>20390.14</v>
      </c>
      <c r="D6" s="41"/>
    </row>
    <row r="7" spans="1:5" x14ac:dyDescent="0.25">
      <c r="A7" s="42" t="s">
        <v>65</v>
      </c>
      <c r="B7" s="39" t="s">
        <v>85</v>
      </c>
      <c r="C7" s="40"/>
      <c r="D7" s="41"/>
    </row>
    <row r="8" spans="1:5" x14ac:dyDescent="0.25">
      <c r="B8" s="43" t="s">
        <v>66</v>
      </c>
      <c r="C8" s="44">
        <f>'1кв'!B46+'2кв'!B46+'3кв'!B46+'4кв'!B46</f>
        <v>88001.600000000006</v>
      </c>
      <c r="D8" s="45"/>
    </row>
    <row r="9" spans="1:5" x14ac:dyDescent="0.25">
      <c r="A9" s="46"/>
      <c r="B9" s="43" t="s">
        <v>67</v>
      </c>
      <c r="C9" s="47">
        <f>SUM(C8:C8)</f>
        <v>88001.600000000006</v>
      </c>
      <c r="D9" s="41"/>
    </row>
    <row r="10" spans="1:5" x14ac:dyDescent="0.25">
      <c r="A10" s="1"/>
      <c r="B10" s="74"/>
      <c r="C10" s="74"/>
      <c r="D10" s="48"/>
    </row>
    <row r="11" spans="1:5" x14ac:dyDescent="0.25">
      <c r="A11" s="49" t="s">
        <v>68</v>
      </c>
      <c r="B11" s="50" t="s">
        <v>69</v>
      </c>
      <c r="C11" s="51">
        <f>'1кв'!E22+'2кв'!E22+'3кв'!E22+'4кв'!E22</f>
        <v>67492.175999999992</v>
      </c>
      <c r="D11" s="48"/>
    </row>
    <row r="12" spans="1:5" x14ac:dyDescent="0.25">
      <c r="A12" s="49"/>
      <c r="B12" s="52" t="s">
        <v>35</v>
      </c>
      <c r="C12" s="51">
        <f>'1кв'!E23+'2кв'!E23+'3кв'!E23+'4кв'!E23</f>
        <v>18180.96</v>
      </c>
      <c r="D12" s="48"/>
    </row>
    <row r="13" spans="1:5" x14ac:dyDescent="0.25">
      <c r="A13" s="1"/>
      <c r="B13" s="52" t="s">
        <v>28</v>
      </c>
      <c r="C13" s="51">
        <f>'1кв'!E24+'2кв'!E24+'3кв'!E24+'4кв'!E24</f>
        <v>229.7</v>
      </c>
      <c r="D13" s="48"/>
      <c r="E13" s="53"/>
    </row>
    <row r="14" spans="1:5" x14ac:dyDescent="0.25">
      <c r="A14" s="49"/>
      <c r="B14" s="54" t="s">
        <v>84</v>
      </c>
      <c r="C14" s="51">
        <f>'4кв'!E25</f>
        <v>333.76</v>
      </c>
      <c r="D14" s="48"/>
    </row>
    <row r="15" spans="1:5" x14ac:dyDescent="0.25">
      <c r="A15" s="49"/>
      <c r="B15" s="55" t="s">
        <v>70</v>
      </c>
      <c r="C15" s="51"/>
      <c r="D15" s="48"/>
    </row>
    <row r="16" spans="1:5" x14ac:dyDescent="0.25">
      <c r="A16" s="49"/>
      <c r="B16" s="55" t="s">
        <v>71</v>
      </c>
      <c r="C16" s="51">
        <v>0</v>
      </c>
      <c r="D16" s="48"/>
    </row>
    <row r="17" spans="1:5" x14ac:dyDescent="0.25">
      <c r="A17" s="49"/>
      <c r="B17" s="55"/>
      <c r="C17" s="51"/>
      <c r="D17" s="48"/>
    </row>
    <row r="18" spans="1:5" x14ac:dyDescent="0.25">
      <c r="A18" s="49"/>
      <c r="B18" s="55"/>
      <c r="C18" s="44"/>
      <c r="D18" s="48"/>
    </row>
    <row r="19" spans="1:5" x14ac:dyDescent="0.25">
      <c r="A19" s="1"/>
      <c r="B19" s="56" t="s">
        <v>72</v>
      </c>
      <c r="C19" s="47">
        <f>SUM(C11:C15)</f>
        <v>86236.59599999999</v>
      </c>
      <c r="D19" s="48"/>
      <c r="E19" s="53"/>
    </row>
    <row r="20" spans="1:5" x14ac:dyDescent="0.25">
      <c r="A20" s="1"/>
      <c r="B20" s="56" t="s">
        <v>78</v>
      </c>
      <c r="C20" s="47">
        <f>C6+C9-C19</f>
        <v>22155.144000000015</v>
      </c>
      <c r="D20" s="48"/>
    </row>
    <row r="21" spans="1:5" x14ac:dyDescent="0.25">
      <c r="A21" s="1"/>
      <c r="B21" s="42"/>
      <c r="C21" s="42"/>
      <c r="D21" s="48"/>
    </row>
    <row r="22" spans="1:5" x14ac:dyDescent="0.25">
      <c r="A22" s="1"/>
      <c r="B22" s="57" t="s">
        <v>73</v>
      </c>
      <c r="C22" s="57"/>
      <c r="D22" s="48"/>
    </row>
    <row r="23" spans="1:5" x14ac:dyDescent="0.25">
      <c r="A23" s="1"/>
      <c r="B23" s="57" t="s">
        <v>74</v>
      </c>
      <c r="C23" s="79">
        <v>7250.75</v>
      </c>
      <c r="D23" s="48"/>
    </row>
    <row r="24" spans="1:5" x14ac:dyDescent="0.25">
      <c r="A24" s="1"/>
      <c r="B24" s="58" t="s">
        <v>86</v>
      </c>
      <c r="C24" s="80">
        <v>10859.01</v>
      </c>
      <c r="D24" s="48"/>
    </row>
    <row r="25" spans="1:5" x14ac:dyDescent="0.25">
      <c r="A25" s="1"/>
      <c r="B25" s="57" t="s">
        <v>75</v>
      </c>
      <c r="C25" s="79">
        <f>C24-C23</f>
        <v>3608.26</v>
      </c>
      <c r="D25" s="48"/>
    </row>
    <row r="26" spans="1:5" x14ac:dyDescent="0.25">
      <c r="A26" s="1"/>
      <c r="B26" s="42"/>
      <c r="C26" s="42"/>
      <c r="D26" s="48"/>
    </row>
    <row r="27" spans="1:5" x14ac:dyDescent="0.25">
      <c r="A27" s="1"/>
      <c r="B27" s="42"/>
      <c r="C27" s="42"/>
      <c r="D27" s="48"/>
    </row>
    <row r="28" spans="1:5" x14ac:dyDescent="0.25">
      <c r="A28" s="1" t="s">
        <v>76</v>
      </c>
      <c r="B28" s="42" t="s">
        <v>87</v>
      </c>
      <c r="C28" s="42"/>
      <c r="D28" s="48"/>
    </row>
    <row r="29" spans="1:5" x14ac:dyDescent="0.25">
      <c r="A29" s="1"/>
      <c r="B29" s="42" t="s">
        <v>88</v>
      </c>
      <c r="C29" s="42"/>
      <c r="D29" s="48"/>
    </row>
    <row r="30" spans="1:5" x14ac:dyDescent="0.25">
      <c r="A30" s="1"/>
      <c r="B30" s="42" t="s">
        <v>89</v>
      </c>
      <c r="C30" s="42"/>
      <c r="D30" s="48"/>
    </row>
    <row r="31" spans="1:5" x14ac:dyDescent="0.25">
      <c r="A31" s="1"/>
      <c r="B31" s="42"/>
      <c r="C31" s="42"/>
      <c r="D31" s="48"/>
    </row>
    <row r="32" spans="1:5" x14ac:dyDescent="0.25">
      <c r="A32" s="1"/>
      <c r="B32" s="42" t="s">
        <v>77</v>
      </c>
      <c r="C32" s="42"/>
      <c r="D32" s="48"/>
    </row>
    <row r="33" spans="1:4" x14ac:dyDescent="0.25">
      <c r="A33" s="1"/>
      <c r="B33" s="42"/>
      <c r="C33" s="42"/>
      <c r="D33" s="48"/>
    </row>
    <row r="34" spans="1:4" x14ac:dyDescent="0.25">
      <c r="A34" s="1"/>
      <c r="B34" s="42"/>
      <c r="C34" s="42"/>
      <c r="D34" s="48"/>
    </row>
    <row r="35" spans="1:4" x14ac:dyDescent="0.25">
      <c r="A35" s="1"/>
      <c r="B35" s="42"/>
      <c r="C35" s="42"/>
      <c r="D35" s="48"/>
    </row>
  </sheetData>
  <mergeCells count="6">
    <mergeCell ref="B10:C10"/>
    <mergeCell ref="A1:C1"/>
    <mergeCell ref="A2:C2"/>
    <mergeCell ref="A3:C3"/>
    <mergeCell ref="A4:C4"/>
    <mergeCell ref="A5:C5"/>
  </mergeCells>
  <printOptions horizontalCentered="1"/>
  <pageMargins left="0.31496062992125984" right="0.31496062992125984" top="0.9842519685039370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1кв</vt:lpstr>
      <vt:lpstr>2кв</vt:lpstr>
      <vt:lpstr>3кв</vt:lpstr>
      <vt:lpstr>4кв</vt:lpstr>
      <vt:lpstr>отчет</vt:lpstr>
      <vt:lpstr>'1кв'!Область_печати</vt:lpstr>
      <vt:lpstr>'2кв'!Область_печати</vt:lpstr>
      <vt:lpstr>'3кв'!Область_печати</vt:lpstr>
      <vt:lpstr>'4кв'!Область_печати</vt:lpstr>
      <vt:lpstr>отчет!Область_печати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2026-02-27T07:11:15Z</dcterms:modified>
</cp:coreProperties>
</file>