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195" yWindow="3195" windowWidth="28800" windowHeight="15345" activeTab="3"/>
  </bookViews>
  <sheets>
    <sheet name="1кв" sheetId="26" r:id="rId1"/>
    <sheet name="2кв" sheetId="27" r:id="rId2"/>
    <sheet name="3кв" sheetId="28" r:id="rId3"/>
    <sheet name="4кв" sheetId="29" r:id="rId4"/>
    <sheet name="отчет" sheetId="30" r:id="rId5"/>
  </sheets>
  <definedNames>
    <definedName name="_xlnm.Print_Area" localSheetId="0">'1кв'!$A$1:$E$49</definedName>
    <definedName name="_xlnm.Print_Area" localSheetId="1">'2кв'!$A$1:$E$48</definedName>
    <definedName name="_xlnm.Print_Area" localSheetId="2">'3кв'!$A$1:$E$48</definedName>
    <definedName name="_xlnm.Print_Area" localSheetId="3">'4кв'!$A$1:$E$48</definedName>
    <definedName name="_xlnm.Print_Area" localSheetId="4">отчет!$A$1:$C$33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30" l="1"/>
  <c r="C17" i="30"/>
  <c r="C15" i="30" s="1"/>
  <c r="C13" i="30" l="1"/>
  <c r="C12" i="30"/>
  <c r="C11" i="30"/>
  <c r="C8" i="30"/>
  <c r="C6" i="30"/>
  <c r="C19" i="30" l="1"/>
  <c r="C9" i="30"/>
  <c r="C20" i="30" l="1"/>
  <c r="B44" i="29" l="1"/>
  <c r="E26" i="29"/>
  <c r="B47" i="29" s="1"/>
  <c r="E23" i="29"/>
  <c r="E22" i="29"/>
  <c r="B48" i="29" l="1"/>
  <c r="E23" i="28"/>
  <c r="E22" i="28"/>
  <c r="E26" i="28" l="1"/>
  <c r="B47" i="28" s="1"/>
  <c r="E23" i="27"/>
  <c r="E22" i="27"/>
  <c r="E26" i="27" s="1"/>
  <c r="B47" i="27" s="1"/>
  <c r="E23" i="26" l="1"/>
  <c r="E22" i="26"/>
  <c r="E26" i="26" l="1"/>
  <c r="B48" i="26" s="1"/>
  <c r="B49" i="26" l="1"/>
  <c r="B44" i="27" s="1"/>
  <c r="B48" i="27" s="1"/>
  <c r="B44" i="28" s="1"/>
  <c r="B48" i="28" s="1"/>
</calcChain>
</file>

<file path=xl/sharedStrings.xml><?xml version="1.0" encoding="utf-8"?>
<sst xmlns="http://schemas.openxmlformats.org/spreadsheetml/2006/main" count="246" uniqueCount="92">
  <si>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</si>
  <si>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</si>
  <si>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</si>
  <si>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</si>
  <si>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</si>
  <si>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</si>
  <si>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</si>
  <si>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</si>
  <si>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</si>
  <si>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</si>
  <si>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</si>
  <si>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</si>
  <si>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</si>
  <si>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</si>
  <si>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</si>
  <si>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</si>
  <si>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</si>
  <si>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</si>
  <si>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</si>
  <si>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</si>
  <si>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</si>
  <si>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</si>
  <si>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</si>
  <si>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</si>
  <si>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</si>
  <si>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Пролетарская, д. 160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</si>
  <si>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Сорокиной Надежды Дмитриевны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</si>
  <si>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№7,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№18 от 25.03.2013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</si>
  <si>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№18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</si>
  <si>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№160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Пролетарская</t>
    </r>
  </si>
  <si>
    <t>Настоящий Акт составлен в 2-х экземплярах, имеющий одинаковую юридическую силу, по одному для каждой Стороны.</t>
  </si>
  <si>
    <t>Стоимость материалов</t>
  </si>
  <si>
    <t>1 квартал</t>
  </si>
  <si>
    <t>руб.</t>
  </si>
  <si>
    <t>Информация для собственников:</t>
  </si>
  <si>
    <t>в т.ч. Оплачено</t>
  </si>
  <si>
    <t xml:space="preserve">Итого остаток на конец квартала </t>
  </si>
  <si>
    <t>Расходы по содержанию и тек. ремонту</t>
  </si>
  <si>
    <t xml:space="preserve">Общехозяйственные расходы </t>
  </si>
  <si>
    <t>Остаток на начало квартала</t>
  </si>
  <si>
    <t>Услуги по содержанию многоквартирного дома ( без стоимости услуги проверки вентканалов)</t>
  </si>
  <si>
    <t xml:space="preserve">определена приложением № 9 к договору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</si>
  <si>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</si>
  <si>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 А.</t>
  </si>
  <si>
    <t>Общая площадь квартир - 311,2м2</t>
  </si>
  <si>
    <t>Предъявлено населению 22257,03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</si>
  <si>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</si>
  <si>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</si>
  <si>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двадцать одна тысяча  сто два рубля 78 копеек.</t>
  </si>
  <si>
    <t>Заказчик - Собственники МКД, в лице председателя совета МКД Кучеренко  Н.С.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</si>
  <si>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Кучеренко Николая Степановича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</si>
  <si>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№6,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 от 12.05.2025 г.</t>
    </r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</si>
  <si>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</si>
  <si>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</si>
  <si>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</si>
  <si>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</si>
  <si>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</si>
  <si>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</si>
  <si>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двадцать тысяч  девятьсот двадцать один рубль 98 копеек.</t>
  </si>
  <si>
    <t xml:space="preserve">           2. Всего за период с "01" 07 2025 г. по "30" 09 2025 г. выполнено работ (оказано услуг) на общую сумму двадцать две тысячи двести один рубль 01 копейка</t>
  </si>
  <si>
    <t>Предъявлено населению 24609,69</t>
  </si>
  <si>
    <t>за 4 квартал 2025 года</t>
  </si>
  <si>
    <t xml:space="preserve">           2. Всего за период с "01" 10  2025 г. по "31" 12  2025 г. выполнено работ (оказано услуг) на общую сумму двадцать две тысячи двести один рубль 01 копейка</t>
  </si>
  <si>
    <t>4 квартал</t>
  </si>
  <si>
    <t>ОТЧЕТ</t>
  </si>
  <si>
    <t>О ВЫПОЛНЕННЫХ РАБОТАХ И ДВИЖЕНИИ  СРЕДСТВ</t>
  </si>
  <si>
    <t>по ж.д. ул. Пролетарская, д. 160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</si>
  <si>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</si>
  <si>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</si>
  <si>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</si>
  <si>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</si>
  <si>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</si>
  <si>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</si>
  <si>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Непредвиденные работы  ч/ч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</si>
  <si>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</si>
  <si>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</si>
  <si>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</si>
  <si>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</si>
  <si>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</si>
  <si>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</si>
  <si>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</si>
  <si>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</si>
  <si>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НА ЛИЦЕВОМ СЧЕТЕ  за  период  с 01.01.2025 г. по 31.12.2025г.</t>
  </si>
  <si>
    <t>Остаток средств на 01.01.2026</t>
  </si>
  <si>
    <t>Ремонт цоколя, 38м2 (смета)</t>
  </si>
  <si>
    <t>октябрь</t>
  </si>
  <si>
    <t>Ремонт цоколя, 38м2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</si>
  <si>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</si>
  <si>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</si>
  <si>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</si>
  <si>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</si>
  <si>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>Начислено всего 93733,4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</si>
</sst>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3" fillId="0" borderId="0"/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7" fillId="0" borderId="0" xfId="0" applyNumberFormat="1" applyFont="1"/>
    <xf numFmtId="164" fontId="7" fillId="0" borderId="0" xfId="1" applyNumberFormat="1" applyFont="1"/>
    <xf numFmtId="164" fontId="4" fillId="0" borderId="0" xfId="1" applyNumberFormat="1" applyFont="1"/>
    <xf numFmtId="0" fontId="11" fillId="0" borderId="0" xfId="0" applyFont="1"/>
    <xf numFmtId="0" fontId="12" fillId="0" borderId="0" xfId="0" applyFont="1"/>
    <xf numFmtId="164" fontId="7" fillId="0" borderId="0" xfId="0" applyNumberFormat="1" applyFont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4" fillId="0" borderId="0" xfId="0" applyFont="1" applyAlignment="1"/>
    <xf numFmtId="0" fontId="15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4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164" fontId="3" fillId="2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3" fontId="15" fillId="0" borderId="0" xfId="0" applyNumberFormat="1" applyFont="1"/>
    <xf numFmtId="49" fontId="3" fillId="0" borderId="3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1" xfId="0" applyFont="1" applyFill="1" applyBorder="1" applyAlignment="1">
      <alignment wrapText="1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topLeftCell="A19" zoomScaleSheetLayoutView="100" workbookViewId="0">
      <selection activeCell="A39" sqref="A3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" style="2" customWidth="1"/>
    <col min="9" max="16384" width="9.140625" style="2"/>
  </cols>
  <sheetData>
    <row r="1" spans="1:5" ht="15.75" x14ac:dyDescent="0.25">
      <c r="A1" s="62" t="s">
        <v>11</v>
      </c>
      <c r="B1" s="62"/>
      <c r="C1" s="62"/>
      <c r="D1" s="62"/>
      <c r="E1" s="62"/>
    </row>
    <row r="2" spans="1:5" ht="33.75" customHeight="1" x14ac:dyDescent="0.25">
      <c r="A2" s="63" t="s">
        <v>12</v>
      </c>
      <c r="B2" s="64"/>
      <c r="C2" s="64"/>
      <c r="D2" s="64"/>
      <c r="E2" s="64"/>
    </row>
    <row r="3" spans="1:5" x14ac:dyDescent="0.25">
      <c r="A3" s="65" t="s">
        <v>46</v>
      </c>
      <c r="B3" s="65"/>
      <c r="C3" s="65"/>
      <c r="D3" s="65"/>
      <c r="E3" s="65"/>
    </row>
    <row r="4" spans="1:5" s="1" customFormat="1" ht="15.75" x14ac:dyDescent="0.25">
      <c r="A4" s="21" t="s">
        <v>13</v>
      </c>
      <c r="B4" s="4"/>
      <c r="C4" s="4"/>
      <c r="D4" s="23"/>
      <c r="E4" s="22" t="s">
        <v>47</v>
      </c>
    </row>
    <row r="5" spans="1:5" x14ac:dyDescent="0.25">
      <c r="A5" s="26"/>
      <c r="B5" s="4"/>
      <c r="C5" s="4"/>
      <c r="D5" s="4"/>
      <c r="E5" s="4"/>
    </row>
    <row r="6" spans="1:5" x14ac:dyDescent="0.25">
      <c r="A6" s="66" t="s">
        <v>0</v>
      </c>
      <c r="B6" s="66"/>
      <c r="C6" s="66"/>
      <c r="D6" s="66"/>
      <c r="E6" s="66"/>
    </row>
    <row r="7" spans="1:5" x14ac:dyDescent="0.25">
      <c r="A7" s="67" t="s">
        <v>25</v>
      </c>
      <c r="B7" s="67"/>
      <c r="C7" s="67"/>
      <c r="D7" s="67"/>
      <c r="E7" s="67"/>
    </row>
    <row r="8" spans="1:5" x14ac:dyDescent="0.25">
      <c r="A8" s="60" t="s">
        <v>1</v>
      </c>
      <c r="B8" s="60"/>
      <c r="C8" s="60"/>
      <c r="D8" s="60"/>
      <c r="E8" s="60"/>
    </row>
    <row r="9" spans="1:5" x14ac:dyDescent="0.25">
      <c r="A9" s="66" t="s">
        <v>26</v>
      </c>
      <c r="B9" s="66"/>
      <c r="C9" s="66"/>
      <c r="D9" s="66"/>
      <c r="E9" s="66"/>
    </row>
    <row r="10" spans="1:5" ht="30.75" customHeight="1" x14ac:dyDescent="0.25">
      <c r="A10" s="68" t="s">
        <v>14</v>
      </c>
      <c r="B10" s="69"/>
      <c r="C10" s="69"/>
      <c r="D10" s="69"/>
      <c r="E10" s="69"/>
    </row>
    <row r="11" spans="1:5" ht="29.25" customHeight="1" x14ac:dyDescent="0.25">
      <c r="A11" s="66" t="s">
        <v>27</v>
      </c>
      <c r="B11" s="66"/>
      <c r="C11" s="66"/>
      <c r="D11" s="66"/>
      <c r="E11" s="66"/>
    </row>
    <row r="12" spans="1:5" ht="17.25" customHeight="1" x14ac:dyDescent="0.25">
      <c r="A12" s="60" t="s">
        <v>15</v>
      </c>
      <c r="B12" s="61"/>
      <c r="C12" s="61"/>
      <c r="D12" s="61"/>
      <c r="E12" s="61"/>
    </row>
    <row r="13" spans="1:5" x14ac:dyDescent="0.25">
      <c r="A13" s="66" t="s">
        <v>22</v>
      </c>
      <c r="B13" s="66"/>
      <c r="C13" s="66"/>
      <c r="D13" s="66"/>
      <c r="E13" s="66"/>
    </row>
    <row r="14" spans="1:5" ht="19.5" customHeight="1" x14ac:dyDescent="0.25">
      <c r="A14" s="60" t="s">
        <v>2</v>
      </c>
      <c r="B14" s="61"/>
      <c r="C14" s="61"/>
      <c r="D14" s="61"/>
      <c r="E14" s="61"/>
    </row>
    <row r="15" spans="1:5" x14ac:dyDescent="0.25">
      <c r="A15" s="66" t="s">
        <v>42</v>
      </c>
      <c r="B15" s="66"/>
      <c r="C15" s="66"/>
      <c r="D15" s="66"/>
      <c r="E15" s="66"/>
    </row>
    <row r="16" spans="1:5" x14ac:dyDescent="0.25">
      <c r="A16" s="60" t="s">
        <v>16</v>
      </c>
      <c r="B16" s="61"/>
      <c r="C16" s="61"/>
      <c r="D16" s="61"/>
      <c r="E16" s="61"/>
    </row>
    <row r="17" spans="1:8" ht="27.6" customHeight="1" x14ac:dyDescent="0.25">
      <c r="A17" s="66" t="s">
        <v>17</v>
      </c>
      <c r="B17" s="66"/>
      <c r="C17" s="66"/>
      <c r="D17" s="66"/>
      <c r="E17" s="66"/>
    </row>
    <row r="18" spans="1:8" ht="60.75" customHeight="1" x14ac:dyDescent="0.25">
      <c r="A18" s="66" t="s">
        <v>28</v>
      </c>
      <c r="B18" s="66"/>
      <c r="C18" s="66"/>
      <c r="D18" s="66"/>
      <c r="E18" s="66"/>
    </row>
    <row r="19" spans="1:8" ht="31.5" customHeight="1" x14ac:dyDescent="0.25">
      <c r="A19" s="71" t="s">
        <v>29</v>
      </c>
      <c r="B19" s="71"/>
      <c r="C19" s="71"/>
      <c r="D19" s="71"/>
      <c r="E19" s="71"/>
    </row>
    <row r="20" spans="1:8" ht="24" customHeight="1" x14ac:dyDescent="0.25">
      <c r="A20" s="71"/>
      <c r="B20" s="71"/>
      <c r="C20" s="71"/>
      <c r="D20" s="71"/>
      <c r="E20" s="71"/>
      <c r="F20" s="2">
        <v>311.2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60" x14ac:dyDescent="0.25">
      <c r="A22" s="20" t="s">
        <v>40</v>
      </c>
      <c r="B22" s="8" t="s">
        <v>41</v>
      </c>
      <c r="C22" s="3" t="s">
        <v>4</v>
      </c>
      <c r="D22" s="3">
        <v>17.73</v>
      </c>
      <c r="E22" s="7">
        <f>D22*F20*G20</f>
        <v>16552.727999999999</v>
      </c>
    </row>
    <row r="23" spans="1:8" x14ac:dyDescent="0.25">
      <c r="A23" s="6" t="s">
        <v>38</v>
      </c>
      <c r="B23" s="8" t="s">
        <v>23</v>
      </c>
      <c r="C23" s="3" t="s">
        <v>4</v>
      </c>
      <c r="D23" s="3">
        <v>4.68</v>
      </c>
      <c r="E23" s="7">
        <f>D23*F20*3</f>
        <v>4369.2479999999996</v>
      </c>
    </row>
    <row r="24" spans="1:8" x14ac:dyDescent="0.25">
      <c r="A24" s="6" t="s">
        <v>31</v>
      </c>
      <c r="B24" s="8" t="s">
        <v>32</v>
      </c>
      <c r="C24" s="3" t="s">
        <v>33</v>
      </c>
      <c r="D24" s="3"/>
      <c r="E24" s="7">
        <v>180.8</v>
      </c>
    </row>
    <row r="25" spans="1:8" x14ac:dyDescent="0.25">
      <c r="A25" s="6"/>
      <c r="B25" s="8"/>
      <c r="C25" s="3"/>
      <c r="D25" s="3"/>
      <c r="E25" s="7"/>
    </row>
    <row r="26" spans="1:8" s="13" customFormat="1" ht="14.25" x14ac:dyDescent="0.2">
      <c r="A26" s="9" t="s">
        <v>24</v>
      </c>
      <c r="B26" s="10"/>
      <c r="C26" s="11"/>
      <c r="D26" s="11"/>
      <c r="E26" s="12">
        <f>SUM(E22:E25)</f>
        <v>21102.775999999998</v>
      </c>
    </row>
    <row r="28" spans="1:8" ht="30.75" customHeight="1" x14ac:dyDescent="0.25">
      <c r="A28" s="72" t="s">
        <v>48</v>
      </c>
      <c r="B28" s="72"/>
      <c r="C28" s="72"/>
      <c r="D28" s="72"/>
      <c r="E28" s="72"/>
    </row>
    <row r="29" spans="1:8" ht="30" customHeight="1" x14ac:dyDescent="0.25">
      <c r="A29" s="66" t="s">
        <v>21</v>
      </c>
      <c r="B29" s="66"/>
      <c r="C29" s="66"/>
      <c r="D29" s="66"/>
      <c r="E29" s="66"/>
    </row>
    <row r="30" spans="1:8" x14ac:dyDescent="0.25">
      <c r="A30" s="66" t="s">
        <v>20</v>
      </c>
      <c r="B30" s="66"/>
      <c r="C30" s="66"/>
      <c r="D30" s="66"/>
      <c r="E30" s="66"/>
      <c r="F30" s="13"/>
      <c r="G30" s="13"/>
      <c r="H30" s="14"/>
    </row>
    <row r="31" spans="1:8" ht="32.25" customHeight="1" x14ac:dyDescent="0.25">
      <c r="A31" s="66" t="s">
        <v>30</v>
      </c>
      <c r="B31" s="66"/>
      <c r="C31" s="66"/>
      <c r="D31" s="66"/>
      <c r="E31" s="66"/>
      <c r="F31" s="13"/>
      <c r="G31" s="13"/>
      <c r="H31" s="13"/>
    </row>
    <row r="32" spans="1:8" x14ac:dyDescent="0.25">
      <c r="A32" s="66" t="s">
        <v>18</v>
      </c>
      <c r="B32" s="66"/>
      <c r="C32" s="66"/>
      <c r="D32" s="66"/>
      <c r="E32" s="66"/>
    </row>
    <row r="33" spans="1:5" x14ac:dyDescent="0.25">
      <c r="A33" s="70" t="s">
        <v>5</v>
      </c>
      <c r="B33" s="70"/>
      <c r="C33" s="70"/>
      <c r="D33" s="70"/>
      <c r="E33" s="70"/>
    </row>
    <row r="34" spans="1:5" x14ac:dyDescent="0.25">
      <c r="A34" s="66" t="s">
        <v>18</v>
      </c>
      <c r="B34" s="66"/>
      <c r="C34" s="66"/>
      <c r="D34" s="66"/>
      <c r="E34" s="66"/>
    </row>
    <row r="35" spans="1:5" x14ac:dyDescent="0.25">
      <c r="A35" s="73" t="s">
        <v>43</v>
      </c>
      <c r="B35" s="73"/>
      <c r="C35" s="73"/>
      <c r="D35" s="73"/>
      <c r="E35" s="73"/>
    </row>
    <row r="36" spans="1:5" x14ac:dyDescent="0.25">
      <c r="B36" s="74" t="s">
        <v>19</v>
      </c>
      <c r="C36" s="74"/>
      <c r="D36" s="74"/>
      <c r="E36" s="5" t="s">
        <v>6</v>
      </c>
    </row>
    <row r="37" spans="1:5" x14ac:dyDescent="0.25">
      <c r="A37" s="25"/>
      <c r="B37" s="25"/>
      <c r="C37" s="25"/>
      <c r="D37" s="25"/>
      <c r="E37" s="25"/>
    </row>
    <row r="38" spans="1:5" x14ac:dyDescent="0.25">
      <c r="A38" s="73" t="s">
        <v>49</v>
      </c>
      <c r="B38" s="73"/>
      <c r="C38" s="73"/>
      <c r="D38" s="73"/>
      <c r="E38" s="73"/>
    </row>
    <row r="39" spans="1:5" x14ac:dyDescent="0.25">
      <c r="B39" s="74" t="s">
        <v>19</v>
      </c>
      <c r="C39" s="74"/>
      <c r="D39" s="74"/>
      <c r="E39" s="5" t="s">
        <v>6</v>
      </c>
    </row>
    <row r="42" spans="1:5" x14ac:dyDescent="0.25">
      <c r="A42" s="18" t="s">
        <v>44</v>
      </c>
    </row>
    <row r="43" spans="1:5" x14ac:dyDescent="0.25">
      <c r="A43" s="13" t="s">
        <v>34</v>
      </c>
    </row>
    <row r="44" spans="1:5" x14ac:dyDescent="0.25">
      <c r="A44" s="2" t="s">
        <v>39</v>
      </c>
      <c r="B44" s="15">
        <v>15654.99</v>
      </c>
    </row>
    <row r="45" spans="1:5" ht="19.5" customHeight="1" x14ac:dyDescent="0.25">
      <c r="A45" s="24" t="s">
        <v>45</v>
      </c>
      <c r="B45" s="16"/>
    </row>
    <row r="46" spans="1:5" x14ac:dyDescent="0.25">
      <c r="A46" s="2" t="s">
        <v>35</v>
      </c>
      <c r="B46" s="16">
        <v>20459.490000000002</v>
      </c>
    </row>
    <row r="47" spans="1:5" x14ac:dyDescent="0.25">
      <c r="B47" s="16"/>
    </row>
    <row r="48" spans="1:5" ht="30" x14ac:dyDescent="0.25">
      <c r="A48" s="24" t="s">
        <v>37</v>
      </c>
      <c r="B48" s="16">
        <f>E26</f>
        <v>21102.775999999998</v>
      </c>
    </row>
    <row r="49" spans="1:2" x14ac:dyDescent="0.25">
      <c r="A49" s="17" t="s">
        <v>36</v>
      </c>
      <c r="B49" s="19">
        <f>B44+B46+B47-B48</f>
        <v>15011.704000000005</v>
      </c>
    </row>
    <row r="51" spans="1:2" x14ac:dyDescent="0.25">
      <c r="B51" s="2">
        <v>15654.99</v>
      </c>
    </row>
  </sheetData>
  <mergeCells count="29">
    <mergeCell ref="A34:E34"/>
    <mergeCell ref="A35:E35"/>
    <mergeCell ref="B36:D36"/>
    <mergeCell ref="A38:E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topLeftCell="A19" zoomScaleSheetLayoutView="100" workbookViewId="0">
      <selection activeCell="C55" sqref="C5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" style="2" customWidth="1"/>
    <col min="9" max="16384" width="9.140625" style="2"/>
  </cols>
  <sheetData>
    <row r="1" spans="1:5" ht="15.75" x14ac:dyDescent="0.25">
      <c r="A1" s="62" t="s">
        <v>11</v>
      </c>
      <c r="B1" s="62"/>
      <c r="C1" s="62"/>
      <c r="D1" s="62"/>
      <c r="E1" s="62"/>
    </row>
    <row r="2" spans="1:5" ht="33.75" customHeight="1" x14ac:dyDescent="0.25">
      <c r="A2" s="63" t="s">
        <v>12</v>
      </c>
      <c r="B2" s="64"/>
      <c r="C2" s="64"/>
      <c r="D2" s="64"/>
      <c r="E2" s="64"/>
    </row>
    <row r="3" spans="1:5" x14ac:dyDescent="0.25">
      <c r="A3" s="65" t="s">
        <v>52</v>
      </c>
      <c r="B3" s="65"/>
      <c r="C3" s="65"/>
      <c r="D3" s="65"/>
      <c r="E3" s="65"/>
    </row>
    <row r="4" spans="1:5" s="1" customFormat="1" ht="15.75" x14ac:dyDescent="0.25">
      <c r="A4" s="21" t="s">
        <v>13</v>
      </c>
      <c r="B4" s="4"/>
      <c r="C4" s="4"/>
      <c r="D4" s="23"/>
      <c r="E4" s="22" t="s">
        <v>53</v>
      </c>
    </row>
    <row r="5" spans="1:5" x14ac:dyDescent="0.25">
      <c r="A5" s="28"/>
      <c r="B5" s="4"/>
      <c r="C5" s="4"/>
      <c r="D5" s="4"/>
      <c r="E5" s="4"/>
    </row>
    <row r="6" spans="1:5" x14ac:dyDescent="0.25">
      <c r="A6" s="66" t="s">
        <v>0</v>
      </c>
      <c r="B6" s="66"/>
      <c r="C6" s="66"/>
      <c r="D6" s="66"/>
      <c r="E6" s="66"/>
    </row>
    <row r="7" spans="1:5" x14ac:dyDescent="0.25">
      <c r="A7" s="67" t="s">
        <v>25</v>
      </c>
      <c r="B7" s="67"/>
      <c r="C7" s="67"/>
      <c r="D7" s="67"/>
      <c r="E7" s="67"/>
    </row>
    <row r="8" spans="1:5" x14ac:dyDescent="0.25">
      <c r="A8" s="60" t="s">
        <v>1</v>
      </c>
      <c r="B8" s="60"/>
      <c r="C8" s="60"/>
      <c r="D8" s="60"/>
      <c r="E8" s="60"/>
    </row>
    <row r="9" spans="1:5" x14ac:dyDescent="0.25">
      <c r="A9" s="66" t="s">
        <v>50</v>
      </c>
      <c r="B9" s="66"/>
      <c r="C9" s="66"/>
      <c r="D9" s="66"/>
      <c r="E9" s="66"/>
    </row>
    <row r="10" spans="1:5" ht="30.75" customHeight="1" x14ac:dyDescent="0.25">
      <c r="A10" s="68" t="s">
        <v>14</v>
      </c>
      <c r="B10" s="69"/>
      <c r="C10" s="69"/>
      <c r="D10" s="69"/>
      <c r="E10" s="69"/>
    </row>
    <row r="11" spans="1:5" ht="29.25" customHeight="1" x14ac:dyDescent="0.25">
      <c r="A11" s="66" t="s">
        <v>51</v>
      </c>
      <c r="B11" s="66"/>
      <c r="C11" s="66"/>
      <c r="D11" s="66"/>
      <c r="E11" s="66"/>
    </row>
    <row r="12" spans="1:5" ht="17.25" customHeight="1" x14ac:dyDescent="0.25">
      <c r="A12" s="60" t="s">
        <v>15</v>
      </c>
      <c r="B12" s="61"/>
      <c r="C12" s="61"/>
      <c r="D12" s="61"/>
      <c r="E12" s="61"/>
    </row>
    <row r="13" spans="1:5" x14ac:dyDescent="0.25">
      <c r="A13" s="66" t="s">
        <v>22</v>
      </c>
      <c r="B13" s="66"/>
      <c r="C13" s="66"/>
      <c r="D13" s="66"/>
      <c r="E13" s="66"/>
    </row>
    <row r="14" spans="1:5" ht="19.5" customHeight="1" x14ac:dyDescent="0.25">
      <c r="A14" s="60" t="s">
        <v>2</v>
      </c>
      <c r="B14" s="61"/>
      <c r="C14" s="61"/>
      <c r="D14" s="61"/>
      <c r="E14" s="61"/>
    </row>
    <row r="15" spans="1:5" x14ac:dyDescent="0.25">
      <c r="A15" s="66" t="s">
        <v>42</v>
      </c>
      <c r="B15" s="66"/>
      <c r="C15" s="66"/>
      <c r="D15" s="66"/>
      <c r="E15" s="66"/>
    </row>
    <row r="16" spans="1:5" x14ac:dyDescent="0.25">
      <c r="A16" s="60" t="s">
        <v>16</v>
      </c>
      <c r="B16" s="61"/>
      <c r="C16" s="61"/>
      <c r="D16" s="61"/>
      <c r="E16" s="61"/>
    </row>
    <row r="17" spans="1:8" ht="27.6" customHeight="1" x14ac:dyDescent="0.25">
      <c r="A17" s="66" t="s">
        <v>17</v>
      </c>
      <c r="B17" s="66"/>
      <c r="C17" s="66"/>
      <c r="D17" s="66"/>
      <c r="E17" s="66"/>
    </row>
    <row r="18" spans="1:8" ht="60.75" customHeight="1" x14ac:dyDescent="0.25">
      <c r="A18" s="66" t="s">
        <v>28</v>
      </c>
      <c r="B18" s="66"/>
      <c r="C18" s="66"/>
      <c r="D18" s="66"/>
      <c r="E18" s="66"/>
    </row>
    <row r="19" spans="1:8" ht="31.5" customHeight="1" x14ac:dyDescent="0.25">
      <c r="A19" s="71" t="s">
        <v>29</v>
      </c>
      <c r="B19" s="71"/>
      <c r="C19" s="71"/>
      <c r="D19" s="71"/>
      <c r="E19" s="71"/>
    </row>
    <row r="20" spans="1:8" ht="24" customHeight="1" x14ac:dyDescent="0.25">
      <c r="A20" s="71"/>
      <c r="B20" s="71"/>
      <c r="C20" s="71"/>
      <c r="D20" s="71"/>
      <c r="E20" s="71"/>
      <c r="F20" s="2">
        <v>311.2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60" x14ac:dyDescent="0.25">
      <c r="A22" s="20" t="s">
        <v>40</v>
      </c>
      <c r="B22" s="8" t="s">
        <v>41</v>
      </c>
      <c r="C22" s="3" t="s">
        <v>4</v>
      </c>
      <c r="D22" s="3">
        <v>17.73</v>
      </c>
      <c r="E22" s="7">
        <f>D22*F20*G20</f>
        <v>16552.727999999999</v>
      </c>
    </row>
    <row r="23" spans="1:8" x14ac:dyDescent="0.25">
      <c r="A23" s="6" t="s">
        <v>38</v>
      </c>
      <c r="B23" s="8" t="s">
        <v>23</v>
      </c>
      <c r="C23" s="3" t="s">
        <v>4</v>
      </c>
      <c r="D23" s="3">
        <v>4.68</v>
      </c>
      <c r="E23" s="7">
        <f>D23*F20*3</f>
        <v>4369.2479999999996</v>
      </c>
    </row>
    <row r="24" spans="1:8" x14ac:dyDescent="0.25">
      <c r="A24" s="6" t="s">
        <v>31</v>
      </c>
      <c r="B24" s="8" t="s">
        <v>54</v>
      </c>
      <c r="C24" s="3" t="s">
        <v>33</v>
      </c>
      <c r="D24" s="3"/>
      <c r="E24" s="7"/>
    </row>
    <row r="25" spans="1:8" x14ac:dyDescent="0.25">
      <c r="A25" s="6"/>
      <c r="B25" s="8"/>
      <c r="C25" s="3"/>
      <c r="D25" s="3"/>
      <c r="E25" s="7"/>
    </row>
    <row r="26" spans="1:8" s="13" customFormat="1" ht="14.25" x14ac:dyDescent="0.2">
      <c r="A26" s="9" t="s">
        <v>24</v>
      </c>
      <c r="B26" s="10"/>
      <c r="C26" s="11"/>
      <c r="D26" s="11"/>
      <c r="E26" s="12">
        <f>SUM(E22:E25)</f>
        <v>20921.975999999999</v>
      </c>
    </row>
    <row r="28" spans="1:8" ht="30.75" customHeight="1" x14ac:dyDescent="0.25">
      <c r="A28" s="72" t="s">
        <v>58</v>
      </c>
      <c r="B28" s="72"/>
      <c r="C28" s="72"/>
      <c r="D28" s="72"/>
      <c r="E28" s="72"/>
    </row>
    <row r="29" spans="1:8" ht="30" customHeight="1" x14ac:dyDescent="0.25">
      <c r="A29" s="66" t="s">
        <v>21</v>
      </c>
      <c r="B29" s="66"/>
      <c r="C29" s="66"/>
      <c r="D29" s="66"/>
      <c r="E29" s="66"/>
    </row>
    <row r="30" spans="1:8" x14ac:dyDescent="0.25">
      <c r="A30" s="66" t="s">
        <v>20</v>
      </c>
      <c r="B30" s="66"/>
      <c r="C30" s="66"/>
      <c r="D30" s="66"/>
      <c r="E30" s="66"/>
      <c r="F30" s="13"/>
      <c r="G30" s="13"/>
      <c r="H30" s="14"/>
    </row>
    <row r="31" spans="1:8" ht="32.25" customHeight="1" x14ac:dyDescent="0.25">
      <c r="A31" s="66" t="s">
        <v>30</v>
      </c>
      <c r="B31" s="66"/>
      <c r="C31" s="66"/>
      <c r="D31" s="66"/>
      <c r="E31" s="66"/>
      <c r="F31" s="13"/>
      <c r="G31" s="13"/>
      <c r="H31" s="13"/>
    </row>
    <row r="32" spans="1:8" x14ac:dyDescent="0.25">
      <c r="A32" s="66" t="s">
        <v>18</v>
      </c>
      <c r="B32" s="66"/>
      <c r="C32" s="66"/>
      <c r="D32" s="66"/>
      <c r="E32" s="66"/>
    </row>
    <row r="33" spans="1:5" x14ac:dyDescent="0.25">
      <c r="A33" s="70" t="s">
        <v>5</v>
      </c>
      <c r="B33" s="70"/>
      <c r="C33" s="70"/>
      <c r="D33" s="70"/>
      <c r="E33" s="70"/>
    </row>
    <row r="34" spans="1:5" x14ac:dyDescent="0.25">
      <c r="A34" s="66" t="s">
        <v>18</v>
      </c>
      <c r="B34" s="66"/>
      <c r="C34" s="66"/>
      <c r="D34" s="66"/>
      <c r="E34" s="66"/>
    </row>
    <row r="35" spans="1:5" x14ac:dyDescent="0.25">
      <c r="A35" s="73" t="s">
        <v>43</v>
      </c>
      <c r="B35" s="73"/>
      <c r="C35" s="73"/>
      <c r="D35" s="73"/>
      <c r="E35" s="73"/>
    </row>
    <row r="36" spans="1:5" x14ac:dyDescent="0.25">
      <c r="B36" s="74" t="s">
        <v>19</v>
      </c>
      <c r="C36" s="74"/>
      <c r="D36" s="74"/>
      <c r="E36" s="5" t="s">
        <v>6</v>
      </c>
    </row>
    <row r="37" spans="1:5" x14ac:dyDescent="0.25">
      <c r="A37" s="27"/>
      <c r="B37" s="27"/>
      <c r="C37" s="27"/>
      <c r="D37" s="27"/>
      <c r="E37" s="27"/>
    </row>
    <row r="38" spans="1:5" x14ac:dyDescent="0.25">
      <c r="A38" s="73" t="s">
        <v>49</v>
      </c>
      <c r="B38" s="73"/>
      <c r="C38" s="73"/>
      <c r="D38" s="73"/>
      <c r="E38" s="73"/>
    </row>
    <row r="39" spans="1:5" x14ac:dyDescent="0.25">
      <c r="B39" s="74" t="s">
        <v>19</v>
      </c>
      <c r="C39" s="74"/>
      <c r="D39" s="74"/>
      <c r="E39" s="5" t="s">
        <v>6</v>
      </c>
    </row>
    <row r="42" spans="1:5" x14ac:dyDescent="0.25">
      <c r="A42" s="18" t="s">
        <v>44</v>
      </c>
    </row>
    <row r="43" spans="1:5" x14ac:dyDescent="0.25">
      <c r="A43" s="13" t="s">
        <v>34</v>
      </c>
    </row>
    <row r="44" spans="1:5" x14ac:dyDescent="0.25">
      <c r="A44" s="2" t="s">
        <v>39</v>
      </c>
      <c r="B44" s="15">
        <f>'1кв'!B49</f>
        <v>15011.704000000005</v>
      </c>
    </row>
    <row r="45" spans="1:5" ht="19.5" customHeight="1" x14ac:dyDescent="0.25">
      <c r="A45" s="29" t="s">
        <v>45</v>
      </c>
      <c r="B45" s="16"/>
    </row>
    <row r="46" spans="1:5" x14ac:dyDescent="0.25">
      <c r="A46" s="2" t="s">
        <v>35</v>
      </c>
      <c r="B46" s="16">
        <v>22257.09</v>
      </c>
    </row>
    <row r="47" spans="1:5" ht="30" x14ac:dyDescent="0.25">
      <c r="A47" s="29" t="s">
        <v>37</v>
      </c>
      <c r="B47" s="16">
        <f>E26</f>
        <v>20921.975999999999</v>
      </c>
    </row>
    <row r="48" spans="1:5" x14ac:dyDescent="0.25">
      <c r="A48" s="17" t="s">
        <v>36</v>
      </c>
      <c r="B48" s="19">
        <f>B44+B46-B47</f>
        <v>16346.81800000001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topLeftCell="A20" zoomScaleSheetLayoutView="100" workbookViewId="0">
      <selection activeCell="B47" sqref="B47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" style="2" customWidth="1"/>
    <col min="9" max="16384" width="9.140625" style="2"/>
  </cols>
  <sheetData>
    <row r="1" spans="1:5" ht="15.75" x14ac:dyDescent="0.25">
      <c r="A1" s="62" t="s">
        <v>11</v>
      </c>
      <c r="B1" s="62"/>
      <c r="C1" s="62"/>
      <c r="D1" s="62"/>
      <c r="E1" s="62"/>
    </row>
    <row r="2" spans="1:5" ht="33.75" customHeight="1" x14ac:dyDescent="0.25">
      <c r="A2" s="63" t="s">
        <v>12</v>
      </c>
      <c r="B2" s="64"/>
      <c r="C2" s="64"/>
      <c r="D2" s="64"/>
      <c r="E2" s="64"/>
    </row>
    <row r="3" spans="1:5" x14ac:dyDescent="0.25">
      <c r="A3" s="65" t="s">
        <v>55</v>
      </c>
      <c r="B3" s="65"/>
      <c r="C3" s="65"/>
      <c r="D3" s="65"/>
      <c r="E3" s="65"/>
    </row>
    <row r="4" spans="1:5" s="1" customFormat="1" ht="15.75" x14ac:dyDescent="0.25">
      <c r="A4" s="21" t="s">
        <v>13</v>
      </c>
      <c r="B4" s="4"/>
      <c r="C4" s="4"/>
      <c r="D4" s="23"/>
      <c r="E4" s="22" t="s">
        <v>56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66" t="s">
        <v>0</v>
      </c>
      <c r="B6" s="66"/>
      <c r="C6" s="66"/>
      <c r="D6" s="66"/>
      <c r="E6" s="66"/>
    </row>
    <row r="7" spans="1:5" x14ac:dyDescent="0.25">
      <c r="A7" s="67" t="s">
        <v>25</v>
      </c>
      <c r="B7" s="67"/>
      <c r="C7" s="67"/>
      <c r="D7" s="67"/>
      <c r="E7" s="67"/>
    </row>
    <row r="8" spans="1:5" x14ac:dyDescent="0.25">
      <c r="A8" s="60" t="s">
        <v>1</v>
      </c>
      <c r="B8" s="60"/>
      <c r="C8" s="60"/>
      <c r="D8" s="60"/>
      <c r="E8" s="60"/>
    </row>
    <row r="9" spans="1:5" x14ac:dyDescent="0.25">
      <c r="A9" s="66" t="s">
        <v>50</v>
      </c>
      <c r="B9" s="66"/>
      <c r="C9" s="66"/>
      <c r="D9" s="66"/>
      <c r="E9" s="66"/>
    </row>
    <row r="10" spans="1:5" ht="30.75" customHeight="1" x14ac:dyDescent="0.25">
      <c r="A10" s="68" t="s">
        <v>14</v>
      </c>
      <c r="B10" s="69"/>
      <c r="C10" s="69"/>
      <c r="D10" s="69"/>
      <c r="E10" s="69"/>
    </row>
    <row r="11" spans="1:5" ht="29.25" customHeight="1" x14ac:dyDescent="0.25">
      <c r="A11" s="66" t="s">
        <v>51</v>
      </c>
      <c r="B11" s="66"/>
      <c r="C11" s="66"/>
      <c r="D11" s="66"/>
      <c r="E11" s="66"/>
    </row>
    <row r="12" spans="1:5" ht="17.25" customHeight="1" x14ac:dyDescent="0.25">
      <c r="A12" s="60" t="s">
        <v>15</v>
      </c>
      <c r="B12" s="61"/>
      <c r="C12" s="61"/>
      <c r="D12" s="61"/>
      <c r="E12" s="61"/>
    </row>
    <row r="13" spans="1:5" x14ac:dyDescent="0.25">
      <c r="A13" s="66" t="s">
        <v>22</v>
      </c>
      <c r="B13" s="66"/>
      <c r="C13" s="66"/>
      <c r="D13" s="66"/>
      <c r="E13" s="66"/>
    </row>
    <row r="14" spans="1:5" ht="19.5" customHeight="1" x14ac:dyDescent="0.25">
      <c r="A14" s="60" t="s">
        <v>2</v>
      </c>
      <c r="B14" s="61"/>
      <c r="C14" s="61"/>
      <c r="D14" s="61"/>
      <c r="E14" s="61"/>
    </row>
    <row r="15" spans="1:5" x14ac:dyDescent="0.25">
      <c r="A15" s="66" t="s">
        <v>42</v>
      </c>
      <c r="B15" s="66"/>
      <c r="C15" s="66"/>
      <c r="D15" s="66"/>
      <c r="E15" s="66"/>
    </row>
    <row r="16" spans="1:5" x14ac:dyDescent="0.25">
      <c r="A16" s="60" t="s">
        <v>16</v>
      </c>
      <c r="B16" s="61"/>
      <c r="C16" s="61"/>
      <c r="D16" s="61"/>
      <c r="E16" s="61"/>
    </row>
    <row r="17" spans="1:8" ht="27.6" customHeight="1" x14ac:dyDescent="0.25">
      <c r="A17" s="66" t="s">
        <v>17</v>
      </c>
      <c r="B17" s="66"/>
      <c r="C17" s="66"/>
      <c r="D17" s="66"/>
      <c r="E17" s="66"/>
    </row>
    <row r="18" spans="1:8" ht="60.75" customHeight="1" x14ac:dyDescent="0.25">
      <c r="A18" s="66" t="s">
        <v>28</v>
      </c>
      <c r="B18" s="66"/>
      <c r="C18" s="66"/>
      <c r="D18" s="66"/>
      <c r="E18" s="66"/>
    </row>
    <row r="19" spans="1:8" ht="31.5" customHeight="1" x14ac:dyDescent="0.25">
      <c r="A19" s="71" t="s">
        <v>29</v>
      </c>
      <c r="B19" s="71"/>
      <c r="C19" s="71"/>
      <c r="D19" s="71"/>
      <c r="E19" s="71"/>
    </row>
    <row r="20" spans="1:8" ht="24" customHeight="1" x14ac:dyDescent="0.25">
      <c r="A20" s="71"/>
      <c r="B20" s="71"/>
      <c r="C20" s="71"/>
      <c r="D20" s="71"/>
      <c r="E20" s="71"/>
      <c r="F20" s="2">
        <v>311.2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60" x14ac:dyDescent="0.25">
      <c r="A22" s="20" t="s">
        <v>40</v>
      </c>
      <c r="B22" s="8" t="s">
        <v>41</v>
      </c>
      <c r="C22" s="3" t="s">
        <v>4</v>
      </c>
      <c r="D22" s="3">
        <v>18.66</v>
      </c>
      <c r="E22" s="7">
        <f>D22*F20*G20</f>
        <v>17420.976000000002</v>
      </c>
    </row>
    <row r="23" spans="1:8" x14ac:dyDescent="0.25">
      <c r="A23" s="6" t="s">
        <v>38</v>
      </c>
      <c r="B23" s="8" t="s">
        <v>23</v>
      </c>
      <c r="C23" s="3" t="s">
        <v>4</v>
      </c>
      <c r="D23" s="3">
        <v>5.12</v>
      </c>
      <c r="E23" s="7">
        <f>D23*F20*3</f>
        <v>4780.0320000000002</v>
      </c>
    </row>
    <row r="24" spans="1:8" x14ac:dyDescent="0.25">
      <c r="A24" s="6" t="s">
        <v>31</v>
      </c>
      <c r="B24" s="8" t="s">
        <v>57</v>
      </c>
      <c r="C24" s="3" t="s">
        <v>33</v>
      </c>
      <c r="D24" s="3"/>
      <c r="E24" s="7">
        <v>0</v>
      </c>
    </row>
    <row r="25" spans="1:8" x14ac:dyDescent="0.25">
      <c r="A25" s="6"/>
      <c r="B25" s="8"/>
      <c r="C25" s="3"/>
      <c r="D25" s="3"/>
      <c r="E25" s="7"/>
    </row>
    <row r="26" spans="1:8" s="13" customFormat="1" ht="14.25" x14ac:dyDescent="0.2">
      <c r="A26" s="9" t="s">
        <v>24</v>
      </c>
      <c r="B26" s="10"/>
      <c r="C26" s="11"/>
      <c r="D26" s="11"/>
      <c r="E26" s="12">
        <f>SUM(E22:E25)</f>
        <v>22201.008000000002</v>
      </c>
    </row>
    <row r="28" spans="1:8" ht="30.75" customHeight="1" x14ac:dyDescent="0.25">
      <c r="A28" s="72" t="s">
        <v>59</v>
      </c>
      <c r="B28" s="72"/>
      <c r="C28" s="72"/>
      <c r="D28" s="72"/>
      <c r="E28" s="72"/>
    </row>
    <row r="29" spans="1:8" ht="30" customHeight="1" x14ac:dyDescent="0.25">
      <c r="A29" s="66" t="s">
        <v>21</v>
      </c>
      <c r="B29" s="66"/>
      <c r="C29" s="66"/>
      <c r="D29" s="66"/>
      <c r="E29" s="66"/>
    </row>
    <row r="30" spans="1:8" x14ac:dyDescent="0.25">
      <c r="A30" s="66" t="s">
        <v>20</v>
      </c>
      <c r="B30" s="66"/>
      <c r="C30" s="66"/>
      <c r="D30" s="66"/>
      <c r="E30" s="66"/>
      <c r="F30" s="13"/>
      <c r="G30" s="13"/>
      <c r="H30" s="14"/>
    </row>
    <row r="31" spans="1:8" ht="32.25" customHeight="1" x14ac:dyDescent="0.25">
      <c r="A31" s="66" t="s">
        <v>30</v>
      </c>
      <c r="B31" s="66"/>
      <c r="C31" s="66"/>
      <c r="D31" s="66"/>
      <c r="E31" s="66"/>
      <c r="F31" s="13"/>
      <c r="G31" s="13"/>
      <c r="H31" s="13"/>
    </row>
    <row r="32" spans="1:8" x14ac:dyDescent="0.25">
      <c r="A32" s="66" t="s">
        <v>18</v>
      </c>
      <c r="B32" s="66"/>
      <c r="C32" s="66"/>
      <c r="D32" s="66"/>
      <c r="E32" s="66"/>
    </row>
    <row r="33" spans="1:5" x14ac:dyDescent="0.25">
      <c r="A33" s="70" t="s">
        <v>5</v>
      </c>
      <c r="B33" s="70"/>
      <c r="C33" s="70"/>
      <c r="D33" s="70"/>
      <c r="E33" s="70"/>
    </row>
    <row r="34" spans="1:5" x14ac:dyDescent="0.25">
      <c r="A34" s="66" t="s">
        <v>18</v>
      </c>
      <c r="B34" s="66"/>
      <c r="C34" s="66"/>
      <c r="D34" s="66"/>
      <c r="E34" s="66"/>
    </row>
    <row r="35" spans="1:5" x14ac:dyDescent="0.25">
      <c r="A35" s="73" t="s">
        <v>43</v>
      </c>
      <c r="B35" s="73"/>
      <c r="C35" s="73"/>
      <c r="D35" s="73"/>
      <c r="E35" s="73"/>
    </row>
    <row r="36" spans="1:5" x14ac:dyDescent="0.25">
      <c r="B36" s="74" t="s">
        <v>19</v>
      </c>
      <c r="C36" s="74"/>
      <c r="D36" s="74"/>
      <c r="E36" s="5" t="s">
        <v>6</v>
      </c>
    </row>
    <row r="37" spans="1:5" x14ac:dyDescent="0.25">
      <c r="A37" s="30"/>
      <c r="B37" s="30"/>
      <c r="C37" s="30"/>
      <c r="D37" s="30"/>
      <c r="E37" s="30"/>
    </row>
    <row r="38" spans="1:5" x14ac:dyDescent="0.25">
      <c r="A38" s="73" t="s">
        <v>49</v>
      </c>
      <c r="B38" s="73"/>
      <c r="C38" s="73"/>
      <c r="D38" s="73"/>
      <c r="E38" s="73"/>
    </row>
    <row r="39" spans="1:5" x14ac:dyDescent="0.25">
      <c r="B39" s="74" t="s">
        <v>19</v>
      </c>
      <c r="C39" s="74"/>
      <c r="D39" s="74"/>
      <c r="E39" s="5" t="s">
        <v>6</v>
      </c>
    </row>
    <row r="42" spans="1:5" x14ac:dyDescent="0.25">
      <c r="A42" s="18" t="s">
        <v>44</v>
      </c>
    </row>
    <row r="43" spans="1:5" x14ac:dyDescent="0.25">
      <c r="A43" s="13" t="s">
        <v>34</v>
      </c>
    </row>
    <row r="44" spans="1:5" x14ac:dyDescent="0.25">
      <c r="A44" s="2" t="s">
        <v>39</v>
      </c>
      <c r="B44" s="15">
        <f>'2кв'!B48</f>
        <v>16346.81800000001</v>
      </c>
    </row>
    <row r="45" spans="1:5" ht="19.5" customHeight="1" x14ac:dyDescent="0.25">
      <c r="A45" s="32" t="s">
        <v>60</v>
      </c>
      <c r="B45" s="16"/>
    </row>
    <row r="46" spans="1:5" x14ac:dyDescent="0.25">
      <c r="A46" s="2" t="s">
        <v>35</v>
      </c>
      <c r="B46" s="16">
        <v>25622.95</v>
      </c>
    </row>
    <row r="47" spans="1:5" ht="30" x14ac:dyDescent="0.25">
      <c r="A47" s="32" t="s">
        <v>37</v>
      </c>
      <c r="B47" s="16">
        <f>E26</f>
        <v>22201.008000000002</v>
      </c>
    </row>
    <row r="48" spans="1:5" x14ac:dyDescent="0.25">
      <c r="A48" s="17" t="s">
        <v>36</v>
      </c>
      <c r="B48" s="19">
        <f>B44+B46-B47</f>
        <v>19768.760000000009</v>
      </c>
    </row>
  </sheetData>
  <mergeCells count="29">
    <mergeCell ref="A34:E34"/>
    <mergeCell ref="A35:E35"/>
    <mergeCell ref="B36:D36"/>
    <mergeCell ref="A38:E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BreakPreview" topLeftCell="A25" zoomScaleSheetLayoutView="100" workbookViewId="0">
      <selection activeCell="A25" sqref="A2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" style="2" customWidth="1"/>
    <col min="9" max="16384" width="9.140625" style="2"/>
  </cols>
  <sheetData>
    <row r="1" spans="1:5" ht="15.75" x14ac:dyDescent="0.25">
      <c r="A1" s="62" t="s">
        <v>11</v>
      </c>
      <c r="B1" s="62"/>
      <c r="C1" s="62"/>
      <c r="D1" s="62"/>
      <c r="E1" s="62"/>
    </row>
    <row r="2" spans="1:5" ht="33.75" customHeight="1" x14ac:dyDescent="0.25">
      <c r="A2" s="63" t="s">
        <v>12</v>
      </c>
      <c r="B2" s="64"/>
      <c r="C2" s="64"/>
      <c r="D2" s="64"/>
      <c r="E2" s="64"/>
    </row>
    <row r="3" spans="1:5" x14ac:dyDescent="0.25">
      <c r="A3" s="65" t="s">
        <v>61</v>
      </c>
      <c r="B3" s="65"/>
      <c r="C3" s="65"/>
      <c r="D3" s="65"/>
      <c r="E3" s="65"/>
    </row>
    <row r="4" spans="1:5" s="1" customFormat="1" ht="15.75" x14ac:dyDescent="0.25">
      <c r="A4" s="21" t="s">
        <v>13</v>
      </c>
      <c r="B4" s="4"/>
      <c r="C4" s="4"/>
      <c r="D4" s="2"/>
      <c r="E4" s="36">
        <v>46022</v>
      </c>
    </row>
    <row r="5" spans="1:5" x14ac:dyDescent="0.25">
      <c r="A5" s="34"/>
      <c r="B5" s="4"/>
      <c r="C5" s="4"/>
      <c r="D5" s="4"/>
      <c r="E5" s="4"/>
    </row>
    <row r="6" spans="1:5" x14ac:dyDescent="0.25">
      <c r="A6" s="66" t="s">
        <v>0</v>
      </c>
      <c r="B6" s="66"/>
      <c r="C6" s="66"/>
      <c r="D6" s="66"/>
      <c r="E6" s="66"/>
    </row>
    <row r="7" spans="1:5" x14ac:dyDescent="0.25">
      <c r="A7" s="67" t="s">
        <v>25</v>
      </c>
      <c r="B7" s="67"/>
      <c r="C7" s="67"/>
      <c r="D7" s="67"/>
      <c r="E7" s="67"/>
    </row>
    <row r="8" spans="1:5" x14ac:dyDescent="0.25">
      <c r="A8" s="60" t="s">
        <v>1</v>
      </c>
      <c r="B8" s="60"/>
      <c r="C8" s="60"/>
      <c r="D8" s="60"/>
      <c r="E8" s="60"/>
    </row>
    <row r="9" spans="1:5" x14ac:dyDescent="0.25">
      <c r="A9" s="66" t="s">
        <v>50</v>
      </c>
      <c r="B9" s="66"/>
      <c r="C9" s="66"/>
      <c r="D9" s="66"/>
      <c r="E9" s="66"/>
    </row>
    <row r="10" spans="1:5" ht="30.75" customHeight="1" x14ac:dyDescent="0.25">
      <c r="A10" s="68" t="s">
        <v>14</v>
      </c>
      <c r="B10" s="69"/>
      <c r="C10" s="69"/>
      <c r="D10" s="69"/>
      <c r="E10" s="69"/>
    </row>
    <row r="11" spans="1:5" ht="29.25" customHeight="1" x14ac:dyDescent="0.25">
      <c r="A11" s="66" t="s">
        <v>51</v>
      </c>
      <c r="B11" s="66"/>
      <c r="C11" s="66"/>
      <c r="D11" s="66"/>
      <c r="E11" s="66"/>
    </row>
    <row r="12" spans="1:5" ht="17.25" customHeight="1" x14ac:dyDescent="0.25">
      <c r="A12" s="60" t="s">
        <v>15</v>
      </c>
      <c r="B12" s="61"/>
      <c r="C12" s="61"/>
      <c r="D12" s="61"/>
      <c r="E12" s="61"/>
    </row>
    <row r="13" spans="1:5" x14ac:dyDescent="0.25">
      <c r="A13" s="66" t="s">
        <v>22</v>
      </c>
      <c r="B13" s="66"/>
      <c r="C13" s="66"/>
      <c r="D13" s="66"/>
      <c r="E13" s="66"/>
    </row>
    <row r="14" spans="1:5" ht="19.5" customHeight="1" x14ac:dyDescent="0.25">
      <c r="A14" s="60" t="s">
        <v>2</v>
      </c>
      <c r="B14" s="61"/>
      <c r="C14" s="61"/>
      <c r="D14" s="61"/>
      <c r="E14" s="61"/>
    </row>
    <row r="15" spans="1:5" x14ac:dyDescent="0.25">
      <c r="A15" s="66" t="s">
        <v>42</v>
      </c>
      <c r="B15" s="66"/>
      <c r="C15" s="66"/>
      <c r="D15" s="66"/>
      <c r="E15" s="66"/>
    </row>
    <row r="16" spans="1:5" x14ac:dyDescent="0.25">
      <c r="A16" s="60" t="s">
        <v>16</v>
      </c>
      <c r="B16" s="61"/>
      <c r="C16" s="61"/>
      <c r="D16" s="61"/>
      <c r="E16" s="61"/>
    </row>
    <row r="17" spans="1:8" ht="27.6" customHeight="1" x14ac:dyDescent="0.25">
      <c r="A17" s="66" t="s">
        <v>17</v>
      </c>
      <c r="B17" s="66"/>
      <c r="C17" s="66"/>
      <c r="D17" s="66"/>
      <c r="E17" s="66"/>
    </row>
    <row r="18" spans="1:8" ht="60.75" customHeight="1" x14ac:dyDescent="0.25">
      <c r="A18" s="66" t="s">
        <v>28</v>
      </c>
      <c r="B18" s="66"/>
      <c r="C18" s="66"/>
      <c r="D18" s="66"/>
      <c r="E18" s="66"/>
    </row>
    <row r="19" spans="1:8" ht="31.5" customHeight="1" x14ac:dyDescent="0.25">
      <c r="A19" s="71" t="s">
        <v>29</v>
      </c>
      <c r="B19" s="71"/>
      <c r="C19" s="71"/>
      <c r="D19" s="71"/>
      <c r="E19" s="71"/>
    </row>
    <row r="20" spans="1:8" ht="24" customHeight="1" x14ac:dyDescent="0.25">
      <c r="A20" s="71"/>
      <c r="B20" s="71"/>
      <c r="C20" s="71"/>
      <c r="D20" s="71"/>
      <c r="E20" s="71"/>
      <c r="F20" s="2">
        <v>311.2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60" x14ac:dyDescent="0.25">
      <c r="A22" s="20" t="s">
        <v>40</v>
      </c>
      <c r="B22" s="8" t="s">
        <v>41</v>
      </c>
      <c r="C22" s="3" t="s">
        <v>4</v>
      </c>
      <c r="D22" s="3">
        <v>18.66</v>
      </c>
      <c r="E22" s="7">
        <f>D22*F20*G20</f>
        <v>17420.976000000002</v>
      </c>
    </row>
    <row r="23" spans="1:8" x14ac:dyDescent="0.25">
      <c r="A23" s="6" t="s">
        <v>38</v>
      </c>
      <c r="B23" s="8" t="s">
        <v>23</v>
      </c>
      <c r="C23" s="3" t="s">
        <v>4</v>
      </c>
      <c r="D23" s="3">
        <v>5.12</v>
      </c>
      <c r="E23" s="7">
        <f>D23*F20*3</f>
        <v>4780.0320000000002</v>
      </c>
    </row>
    <row r="24" spans="1:8" x14ac:dyDescent="0.25">
      <c r="A24" s="6" t="s">
        <v>31</v>
      </c>
      <c r="B24" s="8" t="s">
        <v>63</v>
      </c>
      <c r="C24" s="3" t="s">
        <v>33</v>
      </c>
      <c r="D24" s="3"/>
      <c r="E24" s="7">
        <v>0</v>
      </c>
    </row>
    <row r="25" spans="1:8" x14ac:dyDescent="0.25">
      <c r="A25" s="79" t="s">
        <v>84</v>
      </c>
      <c r="B25" s="8" t="s">
        <v>85</v>
      </c>
      <c r="C25" s="3" t="s">
        <v>33</v>
      </c>
      <c r="D25" s="3"/>
      <c r="E25" s="7">
        <v>23026.2</v>
      </c>
    </row>
    <row r="26" spans="1:8" s="13" customFormat="1" ht="14.25" x14ac:dyDescent="0.2">
      <c r="A26" s="9" t="s">
        <v>24</v>
      </c>
      <c r="B26" s="10"/>
      <c r="C26" s="11"/>
      <c r="D26" s="11"/>
      <c r="E26" s="12">
        <f>SUM(E22:E25)</f>
        <v>45227.207999999999</v>
      </c>
    </row>
    <row r="28" spans="1:8" ht="30.75" customHeight="1" x14ac:dyDescent="0.25">
      <c r="A28" s="72" t="s">
        <v>62</v>
      </c>
      <c r="B28" s="72"/>
      <c r="C28" s="72"/>
      <c r="D28" s="72"/>
      <c r="E28" s="72"/>
    </row>
    <row r="29" spans="1:8" ht="30" customHeight="1" x14ac:dyDescent="0.25">
      <c r="A29" s="66" t="s">
        <v>21</v>
      </c>
      <c r="B29" s="66"/>
      <c r="C29" s="66"/>
      <c r="D29" s="66"/>
      <c r="E29" s="66"/>
    </row>
    <row r="30" spans="1:8" x14ac:dyDescent="0.25">
      <c r="A30" s="66" t="s">
        <v>20</v>
      </c>
      <c r="B30" s="66"/>
      <c r="C30" s="66"/>
      <c r="D30" s="66"/>
      <c r="E30" s="66"/>
      <c r="F30" s="13"/>
      <c r="G30" s="13"/>
      <c r="H30" s="14"/>
    </row>
    <row r="31" spans="1:8" ht="32.25" customHeight="1" x14ac:dyDescent="0.25">
      <c r="A31" s="66" t="s">
        <v>30</v>
      </c>
      <c r="B31" s="66"/>
      <c r="C31" s="66"/>
      <c r="D31" s="66"/>
      <c r="E31" s="66"/>
      <c r="F31" s="13"/>
      <c r="G31" s="13"/>
      <c r="H31" s="13"/>
    </row>
    <row r="32" spans="1:8" x14ac:dyDescent="0.25">
      <c r="A32" s="66" t="s">
        <v>18</v>
      </c>
      <c r="B32" s="66"/>
      <c r="C32" s="66"/>
      <c r="D32" s="66"/>
      <c r="E32" s="66"/>
    </row>
    <row r="33" spans="1:5" x14ac:dyDescent="0.25">
      <c r="A33" s="70" t="s">
        <v>5</v>
      </c>
      <c r="B33" s="70"/>
      <c r="C33" s="70"/>
      <c r="D33" s="70"/>
      <c r="E33" s="70"/>
    </row>
    <row r="34" spans="1:5" x14ac:dyDescent="0.25">
      <c r="A34" s="66" t="s">
        <v>18</v>
      </c>
      <c r="B34" s="66"/>
      <c r="C34" s="66"/>
      <c r="D34" s="66"/>
      <c r="E34" s="66"/>
    </row>
    <row r="35" spans="1:5" x14ac:dyDescent="0.25">
      <c r="A35" s="73" t="s">
        <v>43</v>
      </c>
      <c r="B35" s="73"/>
      <c r="C35" s="73"/>
      <c r="D35" s="73"/>
      <c r="E35" s="73"/>
    </row>
    <row r="36" spans="1:5" x14ac:dyDescent="0.25">
      <c r="B36" s="74" t="s">
        <v>19</v>
      </c>
      <c r="C36" s="74"/>
      <c r="D36" s="74"/>
      <c r="E36" s="5" t="s">
        <v>6</v>
      </c>
    </row>
    <row r="37" spans="1:5" x14ac:dyDescent="0.25">
      <c r="A37" s="33"/>
      <c r="B37" s="33"/>
      <c r="C37" s="33"/>
      <c r="D37" s="33"/>
      <c r="E37" s="33"/>
    </row>
    <row r="38" spans="1:5" x14ac:dyDescent="0.25">
      <c r="A38" s="73" t="s">
        <v>49</v>
      </c>
      <c r="B38" s="73"/>
      <c r="C38" s="73"/>
      <c r="D38" s="73"/>
      <c r="E38" s="73"/>
    </row>
    <row r="39" spans="1:5" x14ac:dyDescent="0.25">
      <c r="B39" s="74" t="s">
        <v>19</v>
      </c>
      <c r="C39" s="74"/>
      <c r="D39" s="74"/>
      <c r="E39" s="5" t="s">
        <v>6</v>
      </c>
    </row>
    <row r="42" spans="1:5" x14ac:dyDescent="0.25">
      <c r="A42" s="18" t="s">
        <v>44</v>
      </c>
    </row>
    <row r="43" spans="1:5" x14ac:dyDescent="0.25">
      <c r="A43" s="13" t="s">
        <v>34</v>
      </c>
    </row>
    <row r="44" spans="1:5" x14ac:dyDescent="0.25">
      <c r="A44" s="2" t="s">
        <v>39</v>
      </c>
      <c r="B44" s="15">
        <f>'3кв'!B48</f>
        <v>19768.760000000009</v>
      </c>
    </row>
    <row r="45" spans="1:5" ht="19.5" customHeight="1" x14ac:dyDescent="0.25">
      <c r="A45" s="35" t="s">
        <v>60</v>
      </c>
      <c r="B45" s="16"/>
    </row>
    <row r="46" spans="1:5" x14ac:dyDescent="0.25">
      <c r="A46" s="2" t="s">
        <v>35</v>
      </c>
      <c r="B46" s="16">
        <v>24609.69</v>
      </c>
    </row>
    <row r="47" spans="1:5" ht="30" x14ac:dyDescent="0.25">
      <c r="A47" s="35" t="s">
        <v>37</v>
      </c>
      <c r="B47" s="16">
        <f>E26</f>
        <v>45227.207999999999</v>
      </c>
    </row>
    <row r="48" spans="1:5" x14ac:dyDescent="0.25">
      <c r="A48" s="17" t="s">
        <v>36</v>
      </c>
      <c r="B48" s="19">
        <f>B44+B46-B47</f>
        <v>-848.75799999998708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view="pageBreakPreview" topLeftCell="A10" zoomScaleSheetLayoutView="100" workbookViewId="0">
      <selection activeCell="C25" sqref="C25"/>
    </sheetView>
  </sheetViews>
  <sheetFormatPr defaultRowHeight="15.75" x14ac:dyDescent="0.25"/>
  <cols>
    <col min="1" max="1" width="10.5703125" style="38" customWidth="1"/>
    <col min="2" max="2" width="69.5703125" style="38" customWidth="1"/>
    <col min="3" max="3" width="15.28515625" style="38" customWidth="1"/>
    <col min="4" max="4" width="11.85546875" style="38" customWidth="1"/>
    <col min="5" max="5" width="14.7109375" style="38" customWidth="1"/>
    <col min="6" max="6" width="12.42578125" style="38" customWidth="1"/>
    <col min="7" max="7" width="12" style="38" customWidth="1"/>
    <col min="8" max="8" width="13.5703125" style="38" customWidth="1"/>
    <col min="9" max="16384" width="9.140625" style="38"/>
  </cols>
  <sheetData>
    <row r="1" spans="1:5" x14ac:dyDescent="0.25">
      <c r="A1" s="76" t="s">
        <v>64</v>
      </c>
      <c r="B1" s="76"/>
      <c r="C1" s="76"/>
      <c r="D1" s="37"/>
    </row>
    <row r="2" spans="1:5" x14ac:dyDescent="0.25">
      <c r="A2" s="77" t="s">
        <v>65</v>
      </c>
      <c r="B2" s="77"/>
      <c r="C2" s="77"/>
      <c r="D2" s="39"/>
    </row>
    <row r="3" spans="1:5" x14ac:dyDescent="0.25">
      <c r="A3" s="77" t="s">
        <v>82</v>
      </c>
      <c r="B3" s="77"/>
      <c r="C3" s="77"/>
      <c r="D3" s="39"/>
    </row>
    <row r="4" spans="1:5" x14ac:dyDescent="0.25">
      <c r="A4" s="76" t="s">
        <v>66</v>
      </c>
      <c r="B4" s="76"/>
      <c r="C4" s="76"/>
      <c r="D4" s="37"/>
    </row>
    <row r="5" spans="1:5" x14ac:dyDescent="0.25">
      <c r="A5" s="78"/>
      <c r="B5" s="78"/>
      <c r="C5" s="78"/>
      <c r="D5" s="1"/>
    </row>
    <row r="6" spans="1:5" x14ac:dyDescent="0.25">
      <c r="A6" s="39"/>
      <c r="B6" s="40" t="s">
        <v>67</v>
      </c>
      <c r="C6" s="41">
        <f>'1кв'!B44</f>
        <v>15654.99</v>
      </c>
      <c r="D6" s="42"/>
    </row>
    <row r="7" spans="1:5" x14ac:dyDescent="0.25">
      <c r="A7" s="43" t="s">
        <v>68</v>
      </c>
      <c r="B7" s="40" t="s">
        <v>91</v>
      </c>
      <c r="C7" s="41"/>
      <c r="D7" s="42"/>
    </row>
    <row r="8" spans="1:5" x14ac:dyDescent="0.25">
      <c r="B8" s="44" t="s">
        <v>69</v>
      </c>
      <c r="C8" s="45">
        <f>'1кв'!B46+'2кв'!B46+'3кв'!B46+'4кв'!B46</f>
        <v>92949.22</v>
      </c>
      <c r="D8" s="46"/>
    </row>
    <row r="9" spans="1:5" x14ac:dyDescent="0.25">
      <c r="A9" s="47"/>
      <c r="B9" s="44" t="s">
        <v>70</v>
      </c>
      <c r="C9" s="48">
        <f>SUM(C8:C8)</f>
        <v>92949.22</v>
      </c>
      <c r="D9" s="42"/>
    </row>
    <row r="10" spans="1:5" x14ac:dyDescent="0.25">
      <c r="A10" s="1"/>
      <c r="B10" s="75"/>
      <c r="C10" s="75"/>
      <c r="D10" s="49"/>
    </row>
    <row r="11" spans="1:5" x14ac:dyDescent="0.25">
      <c r="A11" s="50" t="s">
        <v>71</v>
      </c>
      <c r="B11" s="51" t="s">
        <v>72</v>
      </c>
      <c r="C11" s="52">
        <f>'1кв'!E22+'2кв'!E22+'3кв'!E22+'4кв'!E22</f>
        <v>67947.407999999996</v>
      </c>
      <c r="D11" s="49"/>
    </row>
    <row r="12" spans="1:5" x14ac:dyDescent="0.25">
      <c r="A12" s="50"/>
      <c r="B12" s="53" t="s">
        <v>38</v>
      </c>
      <c r="C12" s="52">
        <f>'1кв'!E23+'2кв'!E23+'3кв'!E23+'4кв'!E23</f>
        <v>18298.559999999998</v>
      </c>
      <c r="D12" s="49"/>
    </row>
    <row r="13" spans="1:5" x14ac:dyDescent="0.25">
      <c r="A13" s="1"/>
      <c r="B13" s="53" t="s">
        <v>31</v>
      </c>
      <c r="C13" s="52">
        <f>'1кв'!E24+'2кв'!E24+'3кв'!E24+'4кв'!E24</f>
        <v>180.8</v>
      </c>
      <c r="D13" s="49"/>
      <c r="E13" s="54"/>
    </row>
    <row r="14" spans="1:5" x14ac:dyDescent="0.25">
      <c r="A14" s="50"/>
      <c r="B14" s="55" t="s">
        <v>73</v>
      </c>
      <c r="C14" s="52">
        <v>0</v>
      </c>
      <c r="D14" s="49"/>
    </row>
    <row r="15" spans="1:5" x14ac:dyDescent="0.25">
      <c r="A15" s="50"/>
      <c r="B15" s="56" t="s">
        <v>74</v>
      </c>
      <c r="C15" s="52">
        <f>C17</f>
        <v>23026.2</v>
      </c>
      <c r="D15" s="49"/>
    </row>
    <row r="16" spans="1:5" x14ac:dyDescent="0.25">
      <c r="A16" s="50"/>
      <c r="B16" s="56" t="s">
        <v>75</v>
      </c>
      <c r="C16" s="52"/>
      <c r="D16" s="49"/>
    </row>
    <row r="17" spans="1:5" x14ac:dyDescent="0.25">
      <c r="A17" s="50"/>
      <c r="B17" s="56" t="s">
        <v>86</v>
      </c>
      <c r="C17" s="52">
        <f>'4кв'!E25</f>
        <v>23026.2</v>
      </c>
      <c r="D17" s="49"/>
    </row>
    <row r="18" spans="1:5" x14ac:dyDescent="0.25">
      <c r="A18" s="50"/>
      <c r="B18" s="56"/>
      <c r="C18" s="52"/>
      <c r="D18" s="49"/>
    </row>
    <row r="19" spans="1:5" x14ac:dyDescent="0.25">
      <c r="A19" s="1"/>
      <c r="B19" s="57" t="s">
        <v>76</v>
      </c>
      <c r="C19" s="48">
        <f>SUM(C11:C15)</f>
        <v>109452.96799999999</v>
      </c>
      <c r="D19" s="49"/>
      <c r="E19" s="54"/>
    </row>
    <row r="20" spans="1:5" x14ac:dyDescent="0.25">
      <c r="A20" s="1"/>
      <c r="B20" s="57" t="s">
        <v>83</v>
      </c>
      <c r="C20" s="48">
        <f>C6+C9-C19</f>
        <v>-848.75799999998708</v>
      </c>
      <c r="D20" s="49"/>
    </row>
    <row r="21" spans="1:5" x14ac:dyDescent="0.25">
      <c r="A21" s="1"/>
      <c r="B21" s="43"/>
      <c r="C21" s="43"/>
      <c r="D21" s="49"/>
    </row>
    <row r="22" spans="1:5" x14ac:dyDescent="0.25">
      <c r="A22" s="1"/>
      <c r="B22" s="58" t="s">
        <v>77</v>
      </c>
      <c r="C22" s="58"/>
      <c r="D22" s="49"/>
    </row>
    <row r="23" spans="1:5" x14ac:dyDescent="0.25">
      <c r="A23" s="1"/>
      <c r="B23" s="58" t="s">
        <v>78</v>
      </c>
      <c r="C23" s="80">
        <v>7419.01</v>
      </c>
      <c r="D23" s="49"/>
    </row>
    <row r="24" spans="1:5" x14ac:dyDescent="0.25">
      <c r="A24" s="1"/>
      <c r="B24" s="59" t="s">
        <v>87</v>
      </c>
      <c r="C24" s="81">
        <v>8203.23</v>
      </c>
      <c r="D24" s="49"/>
    </row>
    <row r="25" spans="1:5" x14ac:dyDescent="0.25">
      <c r="A25" s="1"/>
      <c r="B25" s="58" t="s">
        <v>79</v>
      </c>
      <c r="C25" s="80">
        <f>C24-C23</f>
        <v>784.21999999999935</v>
      </c>
      <c r="D25" s="49"/>
    </row>
    <row r="26" spans="1:5" x14ac:dyDescent="0.25">
      <c r="A26" s="1"/>
      <c r="B26" s="43"/>
      <c r="C26" s="43"/>
      <c r="D26" s="49"/>
    </row>
    <row r="27" spans="1:5" x14ac:dyDescent="0.25">
      <c r="A27" s="1"/>
      <c r="B27" s="43"/>
      <c r="C27" s="43"/>
      <c r="D27" s="49"/>
    </row>
    <row r="28" spans="1:5" x14ac:dyDescent="0.25">
      <c r="A28" s="1" t="s">
        <v>80</v>
      </c>
      <c r="B28" s="43" t="s">
        <v>88</v>
      </c>
      <c r="C28" s="43"/>
      <c r="D28" s="49"/>
    </row>
    <row r="29" spans="1:5" x14ac:dyDescent="0.25">
      <c r="A29" s="1"/>
      <c r="B29" s="43" t="s">
        <v>89</v>
      </c>
      <c r="C29" s="43"/>
      <c r="D29" s="49"/>
    </row>
    <row r="30" spans="1:5" x14ac:dyDescent="0.25">
      <c r="A30" s="1"/>
      <c r="B30" s="43" t="s">
        <v>90</v>
      </c>
      <c r="C30" s="43"/>
      <c r="D30" s="49"/>
    </row>
    <row r="31" spans="1:5" x14ac:dyDescent="0.25">
      <c r="A31" s="1"/>
      <c r="B31" s="43"/>
      <c r="C31" s="43"/>
      <c r="D31" s="49"/>
    </row>
    <row r="32" spans="1:5" x14ac:dyDescent="0.25">
      <c r="A32" s="1"/>
      <c r="B32" s="43" t="s">
        <v>81</v>
      </c>
      <c r="C32" s="43"/>
      <c r="D32" s="49"/>
    </row>
    <row r="33" spans="1:4" x14ac:dyDescent="0.25">
      <c r="A33" s="1"/>
      <c r="B33" s="43"/>
      <c r="C33" s="43"/>
      <c r="D33" s="49"/>
    </row>
    <row r="34" spans="1:4" x14ac:dyDescent="0.25">
      <c r="A34" s="1"/>
      <c r="B34" s="43"/>
      <c r="C34" s="43"/>
      <c r="D34" s="49"/>
    </row>
    <row r="35" spans="1:4" x14ac:dyDescent="0.25">
      <c r="A35" s="1"/>
      <c r="B35" s="43"/>
      <c r="C35" s="43"/>
      <c r="D35" s="49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2026-02-27T07:44:02Z</dcterms:modified>
</cp:coreProperties>
</file>