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3195" yWindow="3195" windowWidth="28800" windowHeight="15345" activeTab="4"/>
  </bookViews>
  <sheets>
    <sheet name="1кв" sheetId="27" r:id="rId1"/>
    <sheet name="2кв" sheetId="28" r:id="rId2"/>
    <sheet name="3кв" sheetId="29" r:id="rId3"/>
    <sheet name="4кв" sheetId="30" r:id="rId4"/>
    <sheet name="отчет" sheetId="31" r:id="rId5"/>
  </sheets>
  <definedNames>
    <definedName name="_xlnm.Print_Area" localSheetId="0">'1кв'!$A$1:$E$48</definedName>
    <definedName name="_xlnm.Print_Area" localSheetId="1">'2кв'!$A$1:$E$47</definedName>
    <definedName name="_xlnm.Print_Area" localSheetId="2">'3кв'!$A$1:$E$47</definedName>
    <definedName name="_xlnm.Print_Area" localSheetId="3">'4кв'!$A$1:$E$47</definedName>
    <definedName name="_xlnm.Print_Area" localSheetId="4">отчет!$A$1:$C$33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4" i="31" l="1"/>
  <c r="C12" i="31" l="1"/>
  <c r="C11" i="31"/>
  <c r="C13" i="31"/>
  <c r="C8" i="31"/>
  <c r="C6" i="31"/>
  <c r="C18" i="31" l="1"/>
  <c r="C9" i="31"/>
  <c r="C19" i="31" l="1"/>
  <c r="B43" i="30"/>
  <c r="E26" i="30"/>
  <c r="B46" i="30" s="1"/>
  <c r="E23" i="30"/>
  <c r="E22" i="30"/>
  <c r="B47" i="30" l="1"/>
  <c r="E23" i="29"/>
  <c r="E22" i="29"/>
  <c r="E23" i="28"/>
  <c r="E22" i="28"/>
  <c r="E26" i="29" l="1"/>
  <c r="B46" i="29" s="1"/>
  <c r="E26" i="28"/>
  <c r="B46" i="28" s="1"/>
  <c r="E23" i="27"/>
  <c r="E22" i="27"/>
  <c r="E26" i="27" s="1"/>
  <c r="B47" i="27" s="1"/>
  <c r="B48" i="27" l="1"/>
  <c r="B43" i="28" s="1"/>
  <c r="B47" i="28" s="1"/>
  <c r="B43" i="29" s="1"/>
  <c r="B47" i="29" s="1"/>
</calcChain>
</file>

<file path=xl/sharedStrings.xml><?xml version="1.0" encoding="utf-8"?>
<sst xmlns="http://schemas.openxmlformats.org/spreadsheetml/2006/main" count="246" uniqueCount="86">
  <si>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</si>
  <si>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</si>
  <si>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</si>
  <si>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</si>
  <si>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</si>
  <si>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</si>
  <si>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</si>
  <si>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</si>
  <si>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</si>
  <si>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</si>
  <si>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</si>
  <si>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</si>
  <si>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</si>
  <si>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</si>
  <si>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</si>
  <si>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</si>
  <si>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</si>
  <si>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</si>
  <si>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</si>
  <si>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</si>
  <si>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</si>
  <si>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</si>
  <si>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</si>
  <si>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</si>
  <si>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Итого:</t>
  </si>
  <si>
    <t>г. Россошь, ул. Пролетарская, д. 110</t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</si>
  <si>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№53  от   01.06.2015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</si>
  <si>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№110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Пролетарская</t>
    </r>
  </si>
  <si>
    <t>Стоимость материалов</t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</si>
  <si>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</si>
  <si>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</si>
  <si>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</si>
  <si>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>в т.ч. Оплачено</t>
  </si>
  <si>
    <t xml:space="preserve">Итого остаток на конец квартала </t>
  </si>
  <si>
    <r>
      <t xml:space="preserve">Заказчик - </t>
    </r>
    <r>
      <rPr>
        <b/>
        <sz val="10.5"/>
        <color theme="1"/>
        <rFont val="Times New Roman"/>
        <family val="1"/>
        <charset val="204"/>
      </rPr>
      <t>Собственники МКД, в лице председателя совета дома Трушина А.А.</t>
    </r>
  </si>
  <si>
    <r>
      <t xml:space="preserve">именуемый в дальнейшем "Заказчик", в лице </t>
    </r>
    <r>
      <rPr>
        <b/>
        <u/>
        <sz val="11"/>
        <color theme="1"/>
        <rFont val="Times New Roman"/>
        <family val="1"/>
        <charset val="204"/>
      </rPr>
      <t>Трушина Александра Александровича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</si>
  <si>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№9,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 82 от 31.05.2016 г.</t>
    </r>
  </si>
  <si>
    <t>Общая площадь квартир - 533,9м2</t>
  </si>
  <si>
    <t>Расходы по содержанию и тек. ремонту</t>
  </si>
  <si>
    <t xml:space="preserve">Общехозяйственные расходы </t>
  </si>
  <si>
    <t>Остаток на начало квартала</t>
  </si>
  <si>
    <t xml:space="preserve">определена приложением № 9 к договору </t>
  </si>
  <si>
    <t>1 квартал</t>
  </si>
  <si>
    <t xml:space="preserve">Услуги по содержанию многоквартирного дома 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</si>
  <si>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</si>
  <si>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 Бовкун А.А.</t>
    </r>
  </si>
  <si>
    <t>Предъявлено населению 38632,98</t>
  </si>
  <si>
    <t>за 1 квартал 2025 года</t>
  </si>
  <si>
    <t>31.03.2025 г.</t>
  </si>
  <si>
    <t xml:space="preserve">           2. Всего за период с "01" 01 2025 г. по "31" 03 2025 г. выполнено работ (оказано услуг) на общую сумму тридцать шесть тысяч четыреста два рубля 90 копеек.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</si>
  <si>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</si>
  <si>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</si>
  <si>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</si>
  <si>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</si>
  <si>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</si>
  <si>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</si>
  <si>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 xml:space="preserve">           2. Всего за период с "01" 04 2025 г. по "30" 06 2025 г. выполнено работ (оказано услуг) на общую сумму тридцать шесть тысяч восемьдесят шесть рублей 30 копеек.</t>
  </si>
  <si>
    <t xml:space="preserve">           2. Всего за период с "01" 07 2025 г. по "30" 09 2025 г. выполнено работ (оказано услуг) на общую сумму тридцать восемь тысяч четыреста семьдесят два рубля 83 копейки</t>
  </si>
  <si>
    <t>Предъявлено населению 42893,55</t>
  </si>
  <si>
    <t>за 4 квартал 2025 года</t>
  </si>
  <si>
    <t xml:space="preserve">           2. Всего за период с "01" 10  2025 г. по "31" 12  2025 г. выполнено работ (оказано услуг) на общую сумму тридцать восемь тысяч четыреста семьдесят два рубля 83 копейки</t>
  </si>
  <si>
    <t>4 квартал</t>
  </si>
  <si>
    <t>ОТЧЕТ</t>
  </si>
  <si>
    <t>О ВЫПОЛНЕННЫХ РАБОТАХ И ДВИЖЕНИИ  СРЕДСТВ</t>
  </si>
  <si>
    <t>по ж.д. ул. Пролетарская, д. 110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</si>
  <si>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</si>
  <si>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</si>
  <si>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</si>
  <si>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</si>
  <si>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</si>
  <si>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>Непредвиденные работы  ч/ч</t>
  </si>
  <si>
    <t>работы по договору, всего</t>
  </si>
  <si>
    <t>в том числе:</t>
  </si>
  <si>
    <t>Итого расходов</t>
  </si>
  <si>
    <t>Справочно:</t>
  </si>
  <si>
    <t>Задолженность населения по оплате на 01.01.2025г.</t>
  </si>
  <si>
    <t>Прирост (+) / уменьшение (-) задолженности за год</t>
  </si>
  <si>
    <t xml:space="preserve">Получил: </t>
  </si>
  <si>
    <t>_____________________________________________</t>
  </si>
  <si>
    <t>Остаток средств на 01.01.2026</t>
  </si>
  <si>
    <t>НА ЛИЦЕВОМ СЧЕТЕ  за  период  с 01.01.2025 г. по 31.12.2025 г.</t>
  </si>
  <si>
    <t>Начислено всего 163053,06</t>
  </si>
  <si>
    <t>Задолженность населения по оплате на 01.01.2026г.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</si>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</sst>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4" fillId="0" borderId="0"/>
  </cellStyleXfs>
  <cellXfs count="85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0" fontId="8" fillId="0" borderId="0" xfId="0" applyFont="1"/>
    <xf numFmtId="164" fontId="8" fillId="0" borderId="0" xfId="1" applyNumberFormat="1" applyFont="1"/>
    <xf numFmtId="164" fontId="4" fillId="0" borderId="0" xfId="1" applyNumberFormat="1" applyFont="1"/>
    <xf numFmtId="0" fontId="12" fillId="0" borderId="0" xfId="0" applyFont="1"/>
    <xf numFmtId="164" fontId="8" fillId="0" borderId="0" xfId="0" applyNumberFormat="1" applyFont="1"/>
    <xf numFmtId="0" fontId="4" fillId="0" borderId="1" xfId="0" applyFont="1" applyBorder="1" applyAlignment="1">
      <alignment wrapText="1"/>
    </xf>
    <xf numFmtId="164" fontId="4" fillId="0" borderId="0" xfId="0" applyNumberFormat="1" applyFont="1"/>
    <xf numFmtId="0" fontId="4" fillId="0" borderId="4" xfId="0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13" fillId="0" borderId="6" xfId="0" applyFont="1" applyBorder="1" applyAlignment="1">
      <alignment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15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4" fontId="5" fillId="0" borderId="0" xfId="0" applyNumberFormat="1" applyFont="1" applyAlignment="1">
      <alignment horizontal="right" wrapText="1"/>
    </xf>
    <xf numFmtId="0" fontId="16" fillId="0" borderId="0" xfId="0" applyFont="1" applyAlignment="1"/>
    <xf numFmtId="0" fontId="17" fillId="0" borderId="0" xfId="0" applyFont="1"/>
    <xf numFmtId="0" fontId="3" fillId="0" borderId="0" xfId="0" applyFont="1" applyAlignment="1"/>
    <xf numFmtId="49" fontId="3" fillId="0" borderId="1" xfId="0" applyNumberFormat="1" applyFont="1" applyBorder="1"/>
    <xf numFmtId="166" fontId="7" fillId="0" borderId="1" xfId="1" applyNumberFormat="1" applyFont="1" applyBorder="1" applyAlignment="1">
      <alignment horizontal="center"/>
    </xf>
    <xf numFmtId="4" fontId="16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 vertical="center" wrapText="1"/>
    </xf>
    <xf numFmtId="164" fontId="3" fillId="0" borderId="0" xfId="1" applyNumberFormat="1" applyFont="1" applyBorder="1"/>
    <xf numFmtId="0" fontId="3" fillId="0" borderId="0" xfId="0" applyFont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3" fillId="0" borderId="1" xfId="0" applyFont="1" applyBorder="1" applyAlignment="1">
      <alignment wrapText="1"/>
    </xf>
    <xf numFmtId="164" fontId="3" fillId="2" borderId="1" xfId="1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43" fontId="17" fillId="0" borderId="0" xfId="0" applyNumberFormat="1" applyFont="1"/>
    <xf numFmtId="49" fontId="3" fillId="0" borderId="7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2" borderId="0" xfId="0" applyFont="1" applyFill="1" applyBorder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2" borderId="0" xfId="0" applyFont="1" applyFill="1" applyAlignment="1">
      <alignment horizontal="left" wrapText="1"/>
    </xf>
    <xf numFmtId="49" fontId="3" fillId="0" borderId="1" xfId="0" applyNumberFormat="1" applyFont="1" applyBorder="1" applyAlignment="1">
      <alignment horizontal="left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</cellXfs>
  <cellStyles count="3"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view="pageBreakPreview" topLeftCell="A31" zoomScaleSheetLayoutView="100" workbookViewId="0">
      <selection activeCell="B47" sqref="B47"/>
    </sheetView>
  </sheetViews>
  <sheetFormatPr defaultColWidth="9.140625" defaultRowHeight="15" x14ac:dyDescent="0.25"/>
  <cols>
    <col min="1" max="1" width="32.8554687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10.7109375" style="2" bestFit="1" customWidth="1"/>
    <col min="7" max="16384" width="9.140625" style="2"/>
  </cols>
  <sheetData>
    <row r="1" spans="1:5" ht="15.75" x14ac:dyDescent="0.25">
      <c r="A1" s="71" t="s">
        <v>11</v>
      </c>
      <c r="B1" s="71"/>
      <c r="C1" s="71"/>
      <c r="D1" s="71"/>
      <c r="E1" s="71"/>
    </row>
    <row r="2" spans="1:5" ht="31.5" customHeight="1" x14ac:dyDescent="0.25">
      <c r="A2" s="72" t="s">
        <v>12</v>
      </c>
      <c r="B2" s="73"/>
      <c r="C2" s="73"/>
      <c r="D2" s="73"/>
      <c r="E2" s="73"/>
    </row>
    <row r="3" spans="1:5" x14ac:dyDescent="0.25">
      <c r="A3" s="74" t="s">
        <v>47</v>
      </c>
      <c r="B3" s="74"/>
      <c r="C3" s="74"/>
      <c r="D3" s="74"/>
      <c r="E3" s="74"/>
    </row>
    <row r="4" spans="1:5" s="1" customFormat="1" ht="15.75" x14ac:dyDescent="0.25">
      <c r="A4" s="24" t="s">
        <v>13</v>
      </c>
      <c r="B4" s="4"/>
      <c r="C4" s="4"/>
      <c r="D4" s="27"/>
      <c r="E4" s="26" t="s">
        <v>48</v>
      </c>
    </row>
    <row r="5" spans="1:5" x14ac:dyDescent="0.25">
      <c r="A5" s="31"/>
      <c r="B5" s="4"/>
      <c r="C5" s="4"/>
      <c r="D5" s="4"/>
      <c r="E5" s="4"/>
    </row>
    <row r="6" spans="1:5" x14ac:dyDescent="0.25">
      <c r="A6" s="62" t="s">
        <v>0</v>
      </c>
      <c r="B6" s="62"/>
      <c r="C6" s="62"/>
      <c r="D6" s="62"/>
      <c r="E6" s="62"/>
    </row>
    <row r="7" spans="1:5" x14ac:dyDescent="0.25">
      <c r="A7" s="75" t="s">
        <v>25</v>
      </c>
      <c r="B7" s="75"/>
      <c r="C7" s="75"/>
      <c r="D7" s="75"/>
      <c r="E7" s="75"/>
    </row>
    <row r="8" spans="1:5" x14ac:dyDescent="0.25">
      <c r="A8" s="67" t="s">
        <v>1</v>
      </c>
      <c r="B8" s="67"/>
      <c r="C8" s="67"/>
      <c r="D8" s="67"/>
      <c r="E8" s="67"/>
    </row>
    <row r="9" spans="1:5" x14ac:dyDescent="0.25">
      <c r="A9" s="62" t="s">
        <v>35</v>
      </c>
      <c r="B9" s="62"/>
      <c r="C9" s="62"/>
      <c r="D9" s="62"/>
      <c r="E9" s="62"/>
    </row>
    <row r="10" spans="1:5" ht="29.25" customHeight="1" x14ac:dyDescent="0.25">
      <c r="A10" s="76" t="s">
        <v>14</v>
      </c>
      <c r="B10" s="77"/>
      <c r="C10" s="77"/>
      <c r="D10" s="77"/>
      <c r="E10" s="77"/>
    </row>
    <row r="11" spans="1:5" x14ac:dyDescent="0.25">
      <c r="A11" s="78" t="s">
        <v>36</v>
      </c>
      <c r="B11" s="78"/>
      <c r="C11" s="78"/>
      <c r="D11" s="78"/>
      <c r="E11" s="78"/>
    </row>
    <row r="12" spans="1:5" ht="18.75" customHeight="1" x14ac:dyDescent="0.25">
      <c r="A12" s="67" t="s">
        <v>15</v>
      </c>
      <c r="B12" s="68"/>
      <c r="C12" s="68"/>
      <c r="D12" s="68"/>
      <c r="E12" s="68"/>
    </row>
    <row r="13" spans="1:5" x14ac:dyDescent="0.25">
      <c r="A13" s="62" t="s">
        <v>22</v>
      </c>
      <c r="B13" s="62"/>
      <c r="C13" s="62"/>
      <c r="D13" s="62"/>
      <c r="E13" s="62"/>
    </row>
    <row r="14" spans="1:5" ht="20.25" customHeight="1" x14ac:dyDescent="0.25">
      <c r="A14" s="67" t="s">
        <v>2</v>
      </c>
      <c r="B14" s="68"/>
      <c r="C14" s="68"/>
      <c r="D14" s="68"/>
      <c r="E14" s="68"/>
    </row>
    <row r="15" spans="1:5" ht="18" customHeight="1" x14ac:dyDescent="0.25">
      <c r="A15" s="62" t="s">
        <v>44</v>
      </c>
      <c r="B15" s="62"/>
      <c r="C15" s="62"/>
      <c r="D15" s="62"/>
      <c r="E15" s="62"/>
    </row>
    <row r="16" spans="1:5" x14ac:dyDescent="0.25">
      <c r="A16" s="67" t="s">
        <v>16</v>
      </c>
      <c r="B16" s="68"/>
      <c r="C16" s="68"/>
      <c r="D16" s="68"/>
      <c r="E16" s="68"/>
    </row>
    <row r="17" spans="1:7" ht="33" customHeight="1" x14ac:dyDescent="0.25">
      <c r="A17" s="62" t="s">
        <v>17</v>
      </c>
      <c r="B17" s="62"/>
      <c r="C17" s="62"/>
      <c r="D17" s="62"/>
      <c r="E17" s="62"/>
    </row>
    <row r="18" spans="1:7" x14ac:dyDescent="0.25">
      <c r="A18" s="62" t="s">
        <v>26</v>
      </c>
      <c r="B18" s="62"/>
      <c r="C18" s="62"/>
      <c r="D18" s="62"/>
      <c r="E18" s="62"/>
    </row>
    <row r="19" spans="1:7" ht="31.5" customHeight="1" x14ac:dyDescent="0.25">
      <c r="A19" s="69" t="s">
        <v>27</v>
      </c>
      <c r="B19" s="69"/>
      <c r="C19" s="69"/>
      <c r="D19" s="69"/>
      <c r="E19" s="69"/>
    </row>
    <row r="20" spans="1:7" x14ac:dyDescent="0.25">
      <c r="A20" s="69"/>
      <c r="B20" s="69"/>
      <c r="C20" s="69"/>
      <c r="D20" s="69"/>
      <c r="E20" s="69"/>
      <c r="F20" s="2">
        <v>533.9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9" t="s">
        <v>43</v>
      </c>
      <c r="B22" s="9" t="s">
        <v>41</v>
      </c>
      <c r="C22" s="3" t="s">
        <v>4</v>
      </c>
      <c r="D22" s="3">
        <v>17.850000000000001</v>
      </c>
      <c r="E22" s="8">
        <f>D22*F20*G20</f>
        <v>28590.345000000001</v>
      </c>
    </row>
    <row r="23" spans="1:7" x14ac:dyDescent="0.25">
      <c r="A23" s="7" t="s">
        <v>39</v>
      </c>
      <c r="B23" s="9" t="s">
        <v>23</v>
      </c>
      <c r="C23" s="3" t="s">
        <v>4</v>
      </c>
      <c r="D23" s="3">
        <v>4.68</v>
      </c>
      <c r="E23" s="8">
        <f>D23*F20*G20</f>
        <v>7495.9559999999983</v>
      </c>
    </row>
    <row r="24" spans="1:7" x14ac:dyDescent="0.25">
      <c r="A24" s="7" t="s">
        <v>28</v>
      </c>
      <c r="B24" s="9" t="s">
        <v>42</v>
      </c>
      <c r="C24" s="3" t="s">
        <v>29</v>
      </c>
      <c r="D24" s="3"/>
      <c r="E24" s="8">
        <v>316.60000000000002</v>
      </c>
    </row>
    <row r="25" spans="1:7" x14ac:dyDescent="0.25">
      <c r="A25" s="25" t="s">
        <v>18</v>
      </c>
      <c r="B25" s="23"/>
      <c r="C25" s="21"/>
      <c r="D25" s="21"/>
      <c r="E25" s="22"/>
    </row>
    <row r="26" spans="1:7" x14ac:dyDescent="0.25">
      <c r="A26" s="10" t="s">
        <v>24</v>
      </c>
      <c r="B26" s="11"/>
      <c r="C26" s="12"/>
      <c r="D26" s="12"/>
      <c r="E26" s="13">
        <f>SUM(E22:E25)</f>
        <v>36402.900999999998</v>
      </c>
    </row>
    <row r="27" spans="1:7" ht="12.6" customHeight="1" x14ac:dyDescent="0.25"/>
    <row r="28" spans="1:7" ht="31.5" customHeight="1" x14ac:dyDescent="0.25">
      <c r="A28" s="70" t="s">
        <v>49</v>
      </c>
      <c r="B28" s="70"/>
      <c r="C28" s="70"/>
      <c r="D28" s="70"/>
      <c r="E28" s="70"/>
    </row>
    <row r="29" spans="1:7" ht="36" customHeight="1" x14ac:dyDescent="0.25">
      <c r="A29" s="62" t="s">
        <v>21</v>
      </c>
      <c r="B29" s="62"/>
      <c r="C29" s="62"/>
      <c r="D29" s="62"/>
      <c r="E29" s="62"/>
    </row>
    <row r="30" spans="1:7" ht="22.9" customHeight="1" x14ac:dyDescent="0.25">
      <c r="A30" s="62" t="s">
        <v>20</v>
      </c>
      <c r="B30" s="62"/>
      <c r="C30" s="62"/>
      <c r="D30" s="62"/>
      <c r="E30" s="62"/>
    </row>
    <row r="31" spans="1:7" ht="33" customHeight="1" x14ac:dyDescent="0.25">
      <c r="A31" s="62" t="s">
        <v>30</v>
      </c>
      <c r="B31" s="62"/>
      <c r="C31" s="62"/>
      <c r="D31" s="62"/>
      <c r="E31" s="62"/>
    </row>
    <row r="32" spans="1:7" x14ac:dyDescent="0.25">
      <c r="A32" s="62" t="s">
        <v>18</v>
      </c>
      <c r="B32" s="62"/>
      <c r="C32" s="62"/>
      <c r="D32" s="62"/>
      <c r="E32" s="62"/>
    </row>
    <row r="33" spans="1:10" x14ac:dyDescent="0.25">
      <c r="A33" s="66" t="s">
        <v>5</v>
      </c>
      <c r="B33" s="66"/>
      <c r="C33" s="66"/>
      <c r="D33" s="66"/>
      <c r="E33" s="66"/>
    </row>
    <row r="34" spans="1:10" ht="15" customHeight="1" x14ac:dyDescent="0.25">
      <c r="A34" s="62" t="s">
        <v>18</v>
      </c>
      <c r="B34" s="62"/>
      <c r="C34" s="62"/>
      <c r="D34" s="62"/>
      <c r="E34" s="62"/>
      <c r="G34" s="30"/>
      <c r="H34" s="30"/>
      <c r="I34" s="30"/>
      <c r="J34" s="30"/>
    </row>
    <row r="35" spans="1:10" x14ac:dyDescent="0.25">
      <c r="A35" s="63" t="s">
        <v>45</v>
      </c>
      <c r="B35" s="63"/>
      <c r="C35" s="63"/>
      <c r="D35" s="63"/>
      <c r="E35" s="5"/>
    </row>
    <row r="36" spans="1:10" x14ac:dyDescent="0.25">
      <c r="B36" s="64" t="s">
        <v>19</v>
      </c>
      <c r="C36" s="64"/>
      <c r="D36" s="64"/>
      <c r="E36" s="6" t="s">
        <v>6</v>
      </c>
    </row>
    <row r="37" spans="1:10" x14ac:dyDescent="0.25">
      <c r="A37" s="30"/>
      <c r="B37" s="30"/>
      <c r="C37" s="30"/>
      <c r="D37" s="30"/>
      <c r="E37" s="30"/>
    </row>
    <row r="38" spans="1:10" x14ac:dyDescent="0.25">
      <c r="A38" s="65" t="s">
        <v>34</v>
      </c>
      <c r="B38" s="65"/>
      <c r="C38" s="65"/>
      <c r="D38" s="65"/>
      <c r="E38" s="5"/>
    </row>
    <row r="39" spans="1:10" x14ac:dyDescent="0.25">
      <c r="B39" s="64" t="s">
        <v>19</v>
      </c>
      <c r="C39" s="64"/>
      <c r="D39" s="64"/>
      <c r="E39" s="6" t="s">
        <v>6</v>
      </c>
    </row>
    <row r="41" spans="1:10" x14ac:dyDescent="0.25">
      <c r="A41" s="28" t="s">
        <v>37</v>
      </c>
    </row>
    <row r="42" spans="1:10" x14ac:dyDescent="0.25">
      <c r="A42" s="14" t="s">
        <v>31</v>
      </c>
    </row>
    <row r="43" spans="1:10" x14ac:dyDescent="0.25">
      <c r="A43" s="2" t="s">
        <v>40</v>
      </c>
      <c r="B43" s="15">
        <v>5788.84</v>
      </c>
    </row>
    <row r="44" spans="1:10" x14ac:dyDescent="0.25">
      <c r="A44" s="29" t="s">
        <v>46</v>
      </c>
      <c r="B44" s="16"/>
    </row>
    <row r="45" spans="1:10" x14ac:dyDescent="0.25">
      <c r="A45" s="2" t="s">
        <v>32</v>
      </c>
      <c r="B45" s="16">
        <v>38633.72</v>
      </c>
      <c r="F45" s="20"/>
    </row>
    <row r="46" spans="1:10" x14ac:dyDescent="0.25">
      <c r="B46" s="16"/>
      <c r="F46" s="20"/>
    </row>
    <row r="47" spans="1:10" ht="30" x14ac:dyDescent="0.25">
      <c r="A47" s="29" t="s">
        <v>38</v>
      </c>
      <c r="B47" s="16">
        <f>E26</f>
        <v>36402.900999999998</v>
      </c>
    </row>
    <row r="48" spans="1:10" x14ac:dyDescent="0.25">
      <c r="A48" s="17" t="s">
        <v>33</v>
      </c>
      <c r="B48" s="18">
        <f>B43+B45+B46-B47</f>
        <v>8019.6589999999997</v>
      </c>
    </row>
    <row r="50" spans="2:2" x14ac:dyDescent="0.25">
      <c r="B50" s="2">
        <v>5788.84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4:E34"/>
    <mergeCell ref="A35:D35"/>
    <mergeCell ref="B36:D36"/>
    <mergeCell ref="A38:D38"/>
    <mergeCell ref="B39:D39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  <rowBreaks count="1" manualBreakCount="1">
    <brk id="30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view="pageBreakPreview" topLeftCell="A19" zoomScaleSheetLayoutView="100" workbookViewId="0">
      <selection activeCell="C50" sqref="C50"/>
    </sheetView>
  </sheetViews>
  <sheetFormatPr defaultColWidth="9.140625" defaultRowHeight="15" x14ac:dyDescent="0.25"/>
  <cols>
    <col min="1" max="1" width="32.8554687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10.7109375" style="2" bestFit="1" customWidth="1"/>
    <col min="7" max="16384" width="9.140625" style="2"/>
  </cols>
  <sheetData>
    <row r="1" spans="1:5" ht="15.75" x14ac:dyDescent="0.25">
      <c r="A1" s="71" t="s">
        <v>11</v>
      </c>
      <c r="B1" s="71"/>
      <c r="C1" s="71"/>
      <c r="D1" s="71"/>
      <c r="E1" s="71"/>
    </row>
    <row r="2" spans="1:5" ht="31.5" customHeight="1" x14ac:dyDescent="0.25">
      <c r="A2" s="72" t="s">
        <v>12</v>
      </c>
      <c r="B2" s="73"/>
      <c r="C2" s="73"/>
      <c r="D2" s="73"/>
      <c r="E2" s="73"/>
    </row>
    <row r="3" spans="1:5" x14ac:dyDescent="0.25">
      <c r="A3" s="74" t="s">
        <v>50</v>
      </c>
      <c r="B3" s="74"/>
      <c r="C3" s="74"/>
      <c r="D3" s="74"/>
      <c r="E3" s="74"/>
    </row>
    <row r="4" spans="1:5" s="1" customFormat="1" ht="15.75" x14ac:dyDescent="0.25">
      <c r="A4" s="24" t="s">
        <v>13</v>
      </c>
      <c r="B4" s="4"/>
      <c r="C4" s="4"/>
      <c r="D4" s="27"/>
      <c r="E4" s="26" t="s">
        <v>51</v>
      </c>
    </row>
    <row r="5" spans="1:5" x14ac:dyDescent="0.25">
      <c r="A5" s="33"/>
      <c r="B5" s="4"/>
      <c r="C5" s="4"/>
      <c r="D5" s="4"/>
      <c r="E5" s="4"/>
    </row>
    <row r="6" spans="1:5" x14ac:dyDescent="0.25">
      <c r="A6" s="62" t="s">
        <v>0</v>
      </c>
      <c r="B6" s="62"/>
      <c r="C6" s="62"/>
      <c r="D6" s="62"/>
      <c r="E6" s="62"/>
    </row>
    <row r="7" spans="1:5" x14ac:dyDescent="0.25">
      <c r="A7" s="75" t="s">
        <v>25</v>
      </c>
      <c r="B7" s="75"/>
      <c r="C7" s="75"/>
      <c r="D7" s="75"/>
      <c r="E7" s="75"/>
    </row>
    <row r="8" spans="1:5" x14ac:dyDescent="0.25">
      <c r="A8" s="67" t="s">
        <v>1</v>
      </c>
      <c r="B8" s="67"/>
      <c r="C8" s="67"/>
      <c r="D8" s="67"/>
      <c r="E8" s="67"/>
    </row>
    <row r="9" spans="1:5" x14ac:dyDescent="0.25">
      <c r="A9" s="62" t="s">
        <v>35</v>
      </c>
      <c r="B9" s="62"/>
      <c r="C9" s="62"/>
      <c r="D9" s="62"/>
      <c r="E9" s="62"/>
    </row>
    <row r="10" spans="1:5" ht="29.25" customHeight="1" x14ac:dyDescent="0.25">
      <c r="A10" s="76" t="s">
        <v>14</v>
      </c>
      <c r="B10" s="77"/>
      <c r="C10" s="77"/>
      <c r="D10" s="77"/>
      <c r="E10" s="77"/>
    </row>
    <row r="11" spans="1:5" x14ac:dyDescent="0.25">
      <c r="A11" s="78" t="s">
        <v>36</v>
      </c>
      <c r="B11" s="78"/>
      <c r="C11" s="78"/>
      <c r="D11" s="78"/>
      <c r="E11" s="78"/>
    </row>
    <row r="12" spans="1:5" ht="18.75" customHeight="1" x14ac:dyDescent="0.25">
      <c r="A12" s="67" t="s">
        <v>15</v>
      </c>
      <c r="B12" s="68"/>
      <c r="C12" s="68"/>
      <c r="D12" s="68"/>
      <c r="E12" s="68"/>
    </row>
    <row r="13" spans="1:5" x14ac:dyDescent="0.25">
      <c r="A13" s="62" t="s">
        <v>22</v>
      </c>
      <c r="B13" s="62"/>
      <c r="C13" s="62"/>
      <c r="D13" s="62"/>
      <c r="E13" s="62"/>
    </row>
    <row r="14" spans="1:5" ht="20.25" customHeight="1" x14ac:dyDescent="0.25">
      <c r="A14" s="67" t="s">
        <v>2</v>
      </c>
      <c r="B14" s="68"/>
      <c r="C14" s="68"/>
      <c r="D14" s="68"/>
      <c r="E14" s="68"/>
    </row>
    <row r="15" spans="1:5" ht="18" customHeight="1" x14ac:dyDescent="0.25">
      <c r="A15" s="62" t="s">
        <v>44</v>
      </c>
      <c r="B15" s="62"/>
      <c r="C15" s="62"/>
      <c r="D15" s="62"/>
      <c r="E15" s="62"/>
    </row>
    <row r="16" spans="1:5" x14ac:dyDescent="0.25">
      <c r="A16" s="67" t="s">
        <v>16</v>
      </c>
      <c r="B16" s="68"/>
      <c r="C16" s="68"/>
      <c r="D16" s="68"/>
      <c r="E16" s="68"/>
    </row>
    <row r="17" spans="1:7" ht="33" customHeight="1" x14ac:dyDescent="0.25">
      <c r="A17" s="62" t="s">
        <v>17</v>
      </c>
      <c r="B17" s="62"/>
      <c r="C17" s="62"/>
      <c r="D17" s="62"/>
      <c r="E17" s="62"/>
    </row>
    <row r="18" spans="1:7" x14ac:dyDescent="0.25">
      <c r="A18" s="62" t="s">
        <v>26</v>
      </c>
      <c r="B18" s="62"/>
      <c r="C18" s="62"/>
      <c r="D18" s="62"/>
      <c r="E18" s="62"/>
    </row>
    <row r="19" spans="1:7" ht="31.5" customHeight="1" x14ac:dyDescent="0.25">
      <c r="A19" s="69" t="s">
        <v>27</v>
      </c>
      <c r="B19" s="69"/>
      <c r="C19" s="69"/>
      <c r="D19" s="69"/>
      <c r="E19" s="69"/>
    </row>
    <row r="20" spans="1:7" x14ac:dyDescent="0.25">
      <c r="A20" s="69"/>
      <c r="B20" s="69"/>
      <c r="C20" s="69"/>
      <c r="D20" s="69"/>
      <c r="E20" s="69"/>
      <c r="F20" s="2">
        <v>533.9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9" t="s">
        <v>43</v>
      </c>
      <c r="B22" s="9" t="s">
        <v>41</v>
      </c>
      <c r="C22" s="3" t="s">
        <v>4</v>
      </c>
      <c r="D22" s="3">
        <v>17.850000000000001</v>
      </c>
      <c r="E22" s="8">
        <f>D22*F20*G20</f>
        <v>28590.345000000001</v>
      </c>
    </row>
    <row r="23" spans="1:7" x14ac:dyDescent="0.25">
      <c r="A23" s="7" t="s">
        <v>39</v>
      </c>
      <c r="B23" s="9" t="s">
        <v>23</v>
      </c>
      <c r="C23" s="3" t="s">
        <v>4</v>
      </c>
      <c r="D23" s="3">
        <v>4.68</v>
      </c>
      <c r="E23" s="8">
        <f>D23*F20*G20</f>
        <v>7495.9559999999983</v>
      </c>
    </row>
    <row r="24" spans="1:7" x14ac:dyDescent="0.25">
      <c r="A24" s="7" t="s">
        <v>28</v>
      </c>
      <c r="B24" s="9" t="s">
        <v>52</v>
      </c>
      <c r="C24" s="3" t="s">
        <v>29</v>
      </c>
      <c r="D24" s="3"/>
      <c r="E24" s="8"/>
    </row>
    <row r="25" spans="1:7" x14ac:dyDescent="0.25">
      <c r="A25" s="25" t="s">
        <v>18</v>
      </c>
      <c r="B25" s="23"/>
      <c r="C25" s="21"/>
      <c r="D25" s="21"/>
      <c r="E25" s="22"/>
    </row>
    <row r="26" spans="1:7" x14ac:dyDescent="0.25">
      <c r="A26" s="10" t="s">
        <v>24</v>
      </c>
      <c r="B26" s="11"/>
      <c r="C26" s="12"/>
      <c r="D26" s="12"/>
      <c r="E26" s="13">
        <f>SUM(E22:E25)</f>
        <v>36086.300999999999</v>
      </c>
    </row>
    <row r="27" spans="1:7" ht="12.6" customHeight="1" x14ac:dyDescent="0.25"/>
    <row r="28" spans="1:7" ht="31.5" customHeight="1" x14ac:dyDescent="0.25">
      <c r="A28" s="70" t="s">
        <v>56</v>
      </c>
      <c r="B28" s="70"/>
      <c r="C28" s="70"/>
      <c r="D28" s="70"/>
      <c r="E28" s="70"/>
    </row>
    <row r="29" spans="1:7" ht="36" customHeight="1" x14ac:dyDescent="0.25">
      <c r="A29" s="62" t="s">
        <v>21</v>
      </c>
      <c r="B29" s="62"/>
      <c r="C29" s="62"/>
      <c r="D29" s="62"/>
      <c r="E29" s="62"/>
    </row>
    <row r="30" spans="1:7" ht="22.9" customHeight="1" x14ac:dyDescent="0.25">
      <c r="A30" s="62" t="s">
        <v>20</v>
      </c>
      <c r="B30" s="62"/>
      <c r="C30" s="62"/>
      <c r="D30" s="62"/>
      <c r="E30" s="62"/>
    </row>
    <row r="31" spans="1:7" ht="33" customHeight="1" x14ac:dyDescent="0.25">
      <c r="A31" s="62" t="s">
        <v>30</v>
      </c>
      <c r="B31" s="62"/>
      <c r="C31" s="62"/>
      <c r="D31" s="62"/>
      <c r="E31" s="62"/>
    </row>
    <row r="32" spans="1:7" x14ac:dyDescent="0.25">
      <c r="A32" s="62" t="s">
        <v>18</v>
      </c>
      <c r="B32" s="62"/>
      <c r="C32" s="62"/>
      <c r="D32" s="62"/>
      <c r="E32" s="62"/>
    </row>
    <row r="33" spans="1:10" x14ac:dyDescent="0.25">
      <c r="A33" s="66" t="s">
        <v>5</v>
      </c>
      <c r="B33" s="66"/>
      <c r="C33" s="66"/>
      <c r="D33" s="66"/>
      <c r="E33" s="66"/>
    </row>
    <row r="34" spans="1:10" ht="15" customHeight="1" x14ac:dyDescent="0.25">
      <c r="A34" s="62" t="s">
        <v>18</v>
      </c>
      <c r="B34" s="62"/>
      <c r="C34" s="62"/>
      <c r="D34" s="62"/>
      <c r="E34" s="62"/>
      <c r="G34" s="32"/>
      <c r="H34" s="32"/>
      <c r="I34" s="32"/>
      <c r="J34" s="32"/>
    </row>
    <row r="35" spans="1:10" x14ac:dyDescent="0.25">
      <c r="A35" s="63" t="s">
        <v>45</v>
      </c>
      <c r="B35" s="63"/>
      <c r="C35" s="63"/>
      <c r="D35" s="63"/>
      <c r="E35" s="5"/>
    </row>
    <row r="36" spans="1:10" x14ac:dyDescent="0.25">
      <c r="B36" s="64" t="s">
        <v>19</v>
      </c>
      <c r="C36" s="64"/>
      <c r="D36" s="64"/>
      <c r="E36" s="6" t="s">
        <v>6</v>
      </c>
    </row>
    <row r="37" spans="1:10" x14ac:dyDescent="0.25">
      <c r="A37" s="32"/>
      <c r="B37" s="32"/>
      <c r="C37" s="32"/>
      <c r="D37" s="32"/>
      <c r="E37" s="32"/>
    </row>
    <row r="38" spans="1:10" x14ac:dyDescent="0.25">
      <c r="A38" s="65" t="s">
        <v>34</v>
      </c>
      <c r="B38" s="65"/>
      <c r="C38" s="65"/>
      <c r="D38" s="65"/>
      <c r="E38" s="5"/>
    </row>
    <row r="39" spans="1:10" x14ac:dyDescent="0.25">
      <c r="B39" s="64" t="s">
        <v>19</v>
      </c>
      <c r="C39" s="64"/>
      <c r="D39" s="64"/>
      <c r="E39" s="6" t="s">
        <v>6</v>
      </c>
    </row>
    <row r="41" spans="1:10" x14ac:dyDescent="0.25">
      <c r="A41" s="28" t="s">
        <v>37</v>
      </c>
    </row>
    <row r="42" spans="1:10" x14ac:dyDescent="0.25">
      <c r="A42" s="14" t="s">
        <v>31</v>
      </c>
    </row>
    <row r="43" spans="1:10" x14ac:dyDescent="0.25">
      <c r="A43" s="2" t="s">
        <v>40</v>
      </c>
      <c r="B43" s="15">
        <f>'1кв'!B48</f>
        <v>8019.6589999999997</v>
      </c>
    </row>
    <row r="44" spans="1:10" x14ac:dyDescent="0.25">
      <c r="A44" s="34" t="s">
        <v>46</v>
      </c>
      <c r="B44" s="16"/>
    </row>
    <row r="45" spans="1:10" x14ac:dyDescent="0.25">
      <c r="A45" s="2" t="s">
        <v>32</v>
      </c>
      <c r="B45" s="16">
        <v>37867.64</v>
      </c>
      <c r="F45" s="20"/>
    </row>
    <row r="46" spans="1:10" ht="30" x14ac:dyDescent="0.25">
      <c r="A46" s="34" t="s">
        <v>38</v>
      </c>
      <c r="B46" s="16">
        <f>E26</f>
        <v>36086.300999999999</v>
      </c>
    </row>
    <row r="47" spans="1:10" x14ac:dyDescent="0.25">
      <c r="A47" s="17" t="s">
        <v>33</v>
      </c>
      <c r="B47" s="18">
        <f>B43+B45-B46</f>
        <v>9800.9979999999996</v>
      </c>
    </row>
  </sheetData>
  <mergeCells count="29">
    <mergeCell ref="A34:E34"/>
    <mergeCell ref="A35:D35"/>
    <mergeCell ref="B36:D36"/>
    <mergeCell ref="A38:D38"/>
    <mergeCell ref="B39:D39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  <rowBreaks count="1" manualBreakCount="1">
    <brk id="30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view="pageBreakPreview" topLeftCell="A34" zoomScaleSheetLayoutView="100" workbookViewId="0">
      <selection activeCell="E25" sqref="E25"/>
    </sheetView>
  </sheetViews>
  <sheetFormatPr defaultColWidth="9.140625" defaultRowHeight="15" x14ac:dyDescent="0.25"/>
  <cols>
    <col min="1" max="1" width="32.8554687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10.7109375" style="2" bestFit="1" customWidth="1"/>
    <col min="7" max="16384" width="9.140625" style="2"/>
  </cols>
  <sheetData>
    <row r="1" spans="1:5" ht="15.75" x14ac:dyDescent="0.25">
      <c r="A1" s="71" t="s">
        <v>11</v>
      </c>
      <c r="B1" s="71"/>
      <c r="C1" s="71"/>
      <c r="D1" s="71"/>
      <c r="E1" s="71"/>
    </row>
    <row r="2" spans="1:5" ht="31.5" customHeight="1" x14ac:dyDescent="0.25">
      <c r="A2" s="72" t="s">
        <v>12</v>
      </c>
      <c r="B2" s="73"/>
      <c r="C2" s="73"/>
      <c r="D2" s="73"/>
      <c r="E2" s="73"/>
    </row>
    <row r="3" spans="1:5" x14ac:dyDescent="0.25">
      <c r="A3" s="74" t="s">
        <v>53</v>
      </c>
      <c r="B3" s="74"/>
      <c r="C3" s="74"/>
      <c r="D3" s="74"/>
      <c r="E3" s="74"/>
    </row>
    <row r="4" spans="1:5" s="1" customFormat="1" ht="15.75" x14ac:dyDescent="0.25">
      <c r="A4" s="24" t="s">
        <v>13</v>
      </c>
      <c r="B4" s="4"/>
      <c r="C4" s="4"/>
      <c r="D4" s="27"/>
      <c r="E4" s="26" t="s">
        <v>54</v>
      </c>
    </row>
    <row r="5" spans="1:5" x14ac:dyDescent="0.25">
      <c r="A5" s="33"/>
      <c r="B5" s="4"/>
      <c r="C5" s="4"/>
      <c r="D5" s="4"/>
      <c r="E5" s="4"/>
    </row>
    <row r="6" spans="1:5" x14ac:dyDescent="0.25">
      <c r="A6" s="62" t="s">
        <v>0</v>
      </c>
      <c r="B6" s="62"/>
      <c r="C6" s="62"/>
      <c r="D6" s="62"/>
      <c r="E6" s="62"/>
    </row>
    <row r="7" spans="1:5" x14ac:dyDescent="0.25">
      <c r="A7" s="75" t="s">
        <v>25</v>
      </c>
      <c r="B7" s="75"/>
      <c r="C7" s="75"/>
      <c r="D7" s="75"/>
      <c r="E7" s="75"/>
    </row>
    <row r="8" spans="1:5" x14ac:dyDescent="0.25">
      <c r="A8" s="67" t="s">
        <v>1</v>
      </c>
      <c r="B8" s="67"/>
      <c r="C8" s="67"/>
      <c r="D8" s="67"/>
      <c r="E8" s="67"/>
    </row>
    <row r="9" spans="1:5" x14ac:dyDescent="0.25">
      <c r="A9" s="62" t="s">
        <v>35</v>
      </c>
      <c r="B9" s="62"/>
      <c r="C9" s="62"/>
      <c r="D9" s="62"/>
      <c r="E9" s="62"/>
    </row>
    <row r="10" spans="1:5" ht="29.25" customHeight="1" x14ac:dyDescent="0.25">
      <c r="A10" s="76" t="s">
        <v>14</v>
      </c>
      <c r="B10" s="77"/>
      <c r="C10" s="77"/>
      <c r="D10" s="77"/>
      <c r="E10" s="77"/>
    </row>
    <row r="11" spans="1:5" x14ac:dyDescent="0.25">
      <c r="A11" s="78" t="s">
        <v>36</v>
      </c>
      <c r="B11" s="78"/>
      <c r="C11" s="78"/>
      <c r="D11" s="78"/>
      <c r="E11" s="78"/>
    </row>
    <row r="12" spans="1:5" ht="18.75" customHeight="1" x14ac:dyDescent="0.25">
      <c r="A12" s="67" t="s">
        <v>15</v>
      </c>
      <c r="B12" s="68"/>
      <c r="C12" s="68"/>
      <c r="D12" s="68"/>
      <c r="E12" s="68"/>
    </row>
    <row r="13" spans="1:5" x14ac:dyDescent="0.25">
      <c r="A13" s="62" t="s">
        <v>22</v>
      </c>
      <c r="B13" s="62"/>
      <c r="C13" s="62"/>
      <c r="D13" s="62"/>
      <c r="E13" s="62"/>
    </row>
    <row r="14" spans="1:5" ht="20.25" customHeight="1" x14ac:dyDescent="0.25">
      <c r="A14" s="67" t="s">
        <v>2</v>
      </c>
      <c r="B14" s="68"/>
      <c r="C14" s="68"/>
      <c r="D14" s="68"/>
      <c r="E14" s="68"/>
    </row>
    <row r="15" spans="1:5" ht="18" customHeight="1" x14ac:dyDescent="0.25">
      <c r="A15" s="62" t="s">
        <v>44</v>
      </c>
      <c r="B15" s="62"/>
      <c r="C15" s="62"/>
      <c r="D15" s="62"/>
      <c r="E15" s="62"/>
    </row>
    <row r="16" spans="1:5" x14ac:dyDescent="0.25">
      <c r="A16" s="67" t="s">
        <v>16</v>
      </c>
      <c r="B16" s="68"/>
      <c r="C16" s="68"/>
      <c r="D16" s="68"/>
      <c r="E16" s="68"/>
    </row>
    <row r="17" spans="1:7" ht="33" customHeight="1" x14ac:dyDescent="0.25">
      <c r="A17" s="62" t="s">
        <v>17</v>
      </c>
      <c r="B17" s="62"/>
      <c r="C17" s="62"/>
      <c r="D17" s="62"/>
      <c r="E17" s="62"/>
    </row>
    <row r="18" spans="1:7" x14ac:dyDescent="0.25">
      <c r="A18" s="62" t="s">
        <v>26</v>
      </c>
      <c r="B18" s="62"/>
      <c r="C18" s="62"/>
      <c r="D18" s="62"/>
      <c r="E18" s="62"/>
    </row>
    <row r="19" spans="1:7" ht="31.5" customHeight="1" x14ac:dyDescent="0.25">
      <c r="A19" s="69" t="s">
        <v>27</v>
      </c>
      <c r="B19" s="69"/>
      <c r="C19" s="69"/>
      <c r="D19" s="69"/>
      <c r="E19" s="69"/>
    </row>
    <row r="20" spans="1:7" x14ac:dyDescent="0.25">
      <c r="A20" s="69"/>
      <c r="B20" s="69"/>
      <c r="C20" s="69"/>
      <c r="D20" s="69"/>
      <c r="E20" s="69"/>
      <c r="F20" s="2">
        <v>533.9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9" t="s">
        <v>43</v>
      </c>
      <c r="B22" s="9" t="s">
        <v>41</v>
      </c>
      <c r="C22" s="3" t="s">
        <v>4</v>
      </c>
      <c r="D22" s="3">
        <v>18.899999999999999</v>
      </c>
      <c r="E22" s="8">
        <f>D22*F20*G20</f>
        <v>30272.129999999997</v>
      </c>
    </row>
    <row r="23" spans="1:7" x14ac:dyDescent="0.25">
      <c r="A23" s="7" t="s">
        <v>39</v>
      </c>
      <c r="B23" s="9" t="s">
        <v>23</v>
      </c>
      <c r="C23" s="3" t="s">
        <v>4</v>
      </c>
      <c r="D23" s="3">
        <v>5.12</v>
      </c>
      <c r="E23" s="8">
        <f>D23*F20*G20</f>
        <v>8200.7039999999997</v>
      </c>
    </row>
    <row r="24" spans="1:7" x14ac:dyDescent="0.25">
      <c r="A24" s="7" t="s">
        <v>28</v>
      </c>
      <c r="B24" s="9" t="s">
        <v>55</v>
      </c>
      <c r="C24" s="3" t="s">
        <v>29</v>
      </c>
      <c r="D24" s="3"/>
      <c r="E24" s="8">
        <v>0</v>
      </c>
    </row>
    <row r="25" spans="1:7" x14ac:dyDescent="0.25">
      <c r="A25" s="25" t="s">
        <v>18</v>
      </c>
      <c r="B25" s="23"/>
      <c r="C25" s="21"/>
      <c r="D25" s="21"/>
      <c r="E25" s="22"/>
    </row>
    <row r="26" spans="1:7" x14ac:dyDescent="0.25">
      <c r="A26" s="10" t="s">
        <v>24</v>
      </c>
      <c r="B26" s="11"/>
      <c r="C26" s="12"/>
      <c r="D26" s="12"/>
      <c r="E26" s="13">
        <f>SUM(E22:E25)</f>
        <v>38472.833999999995</v>
      </c>
    </row>
    <row r="27" spans="1:7" ht="12.6" customHeight="1" x14ac:dyDescent="0.25"/>
    <row r="28" spans="1:7" ht="31.5" customHeight="1" x14ac:dyDescent="0.25">
      <c r="A28" s="70" t="s">
        <v>57</v>
      </c>
      <c r="B28" s="70"/>
      <c r="C28" s="70"/>
      <c r="D28" s="70"/>
      <c r="E28" s="70"/>
    </row>
    <row r="29" spans="1:7" ht="36" customHeight="1" x14ac:dyDescent="0.25">
      <c r="A29" s="62" t="s">
        <v>21</v>
      </c>
      <c r="B29" s="62"/>
      <c r="C29" s="62"/>
      <c r="D29" s="62"/>
      <c r="E29" s="62"/>
    </row>
    <row r="30" spans="1:7" ht="22.9" customHeight="1" x14ac:dyDescent="0.25">
      <c r="A30" s="62" t="s">
        <v>20</v>
      </c>
      <c r="B30" s="62"/>
      <c r="C30" s="62"/>
      <c r="D30" s="62"/>
      <c r="E30" s="62"/>
    </row>
    <row r="31" spans="1:7" ht="33" customHeight="1" x14ac:dyDescent="0.25">
      <c r="A31" s="62" t="s">
        <v>30</v>
      </c>
      <c r="B31" s="62"/>
      <c r="C31" s="62"/>
      <c r="D31" s="62"/>
      <c r="E31" s="62"/>
    </row>
    <row r="32" spans="1:7" x14ac:dyDescent="0.25">
      <c r="A32" s="62" t="s">
        <v>18</v>
      </c>
      <c r="B32" s="62"/>
      <c r="C32" s="62"/>
      <c r="D32" s="62"/>
      <c r="E32" s="62"/>
    </row>
    <row r="33" spans="1:10" x14ac:dyDescent="0.25">
      <c r="A33" s="66" t="s">
        <v>5</v>
      </c>
      <c r="B33" s="66"/>
      <c r="C33" s="66"/>
      <c r="D33" s="66"/>
      <c r="E33" s="66"/>
    </row>
    <row r="34" spans="1:10" ht="15" customHeight="1" x14ac:dyDescent="0.25">
      <c r="A34" s="62" t="s">
        <v>18</v>
      </c>
      <c r="B34" s="62"/>
      <c r="C34" s="62"/>
      <c r="D34" s="62"/>
      <c r="E34" s="62"/>
      <c r="G34" s="32"/>
      <c r="H34" s="32"/>
      <c r="I34" s="32"/>
      <c r="J34" s="32"/>
    </row>
    <row r="35" spans="1:10" x14ac:dyDescent="0.25">
      <c r="A35" s="63" t="s">
        <v>45</v>
      </c>
      <c r="B35" s="63"/>
      <c r="C35" s="63"/>
      <c r="D35" s="63"/>
      <c r="E35" s="5"/>
    </row>
    <row r="36" spans="1:10" x14ac:dyDescent="0.25">
      <c r="B36" s="64" t="s">
        <v>19</v>
      </c>
      <c r="C36" s="64"/>
      <c r="D36" s="64"/>
      <c r="E36" s="6" t="s">
        <v>6</v>
      </c>
    </row>
    <row r="37" spans="1:10" x14ac:dyDescent="0.25">
      <c r="A37" s="32"/>
      <c r="B37" s="32"/>
      <c r="C37" s="32"/>
      <c r="D37" s="32"/>
      <c r="E37" s="32"/>
    </row>
    <row r="38" spans="1:10" x14ac:dyDescent="0.25">
      <c r="A38" s="65" t="s">
        <v>34</v>
      </c>
      <c r="B38" s="65"/>
      <c r="C38" s="65"/>
      <c r="D38" s="65"/>
      <c r="E38" s="5"/>
    </row>
    <row r="39" spans="1:10" x14ac:dyDescent="0.25">
      <c r="B39" s="64" t="s">
        <v>19</v>
      </c>
      <c r="C39" s="64"/>
      <c r="D39" s="64"/>
      <c r="E39" s="6" t="s">
        <v>6</v>
      </c>
    </row>
    <row r="41" spans="1:10" x14ac:dyDescent="0.25">
      <c r="A41" s="28" t="s">
        <v>37</v>
      </c>
    </row>
    <row r="42" spans="1:10" x14ac:dyDescent="0.25">
      <c r="A42" s="14" t="s">
        <v>31</v>
      </c>
    </row>
    <row r="43" spans="1:10" x14ac:dyDescent="0.25">
      <c r="A43" s="2" t="s">
        <v>40</v>
      </c>
      <c r="B43" s="15">
        <f>'2кв'!B47</f>
        <v>9800.9979999999996</v>
      </c>
    </row>
    <row r="44" spans="1:10" x14ac:dyDescent="0.25">
      <c r="A44" s="34" t="s">
        <v>58</v>
      </c>
      <c r="B44" s="16"/>
    </row>
    <row r="45" spans="1:10" x14ac:dyDescent="0.25">
      <c r="A45" s="2" t="s">
        <v>32</v>
      </c>
      <c r="B45" s="16">
        <v>42237.96</v>
      </c>
      <c r="F45" s="20"/>
    </row>
    <row r="46" spans="1:10" ht="30" x14ac:dyDescent="0.25">
      <c r="A46" s="34" t="s">
        <v>38</v>
      </c>
      <c r="B46" s="16">
        <f>E26</f>
        <v>38472.833999999995</v>
      </c>
    </row>
    <row r="47" spans="1:10" x14ac:dyDescent="0.25">
      <c r="A47" s="17" t="s">
        <v>33</v>
      </c>
      <c r="B47" s="18">
        <f>B43+B45-B46</f>
        <v>13566.124000000003</v>
      </c>
    </row>
  </sheetData>
  <mergeCells count="29">
    <mergeCell ref="A34:E34"/>
    <mergeCell ref="A35:D35"/>
    <mergeCell ref="B36:D36"/>
    <mergeCell ref="A38:D38"/>
    <mergeCell ref="B39:D39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  <rowBreaks count="1" manualBreakCount="1">
    <brk id="30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view="pageBreakPreview" topLeftCell="A25" zoomScaleSheetLayoutView="100" workbookViewId="0">
      <selection activeCell="B46" sqref="B46"/>
    </sheetView>
  </sheetViews>
  <sheetFormatPr defaultColWidth="9.140625" defaultRowHeight="15" x14ac:dyDescent="0.25"/>
  <cols>
    <col min="1" max="1" width="32.8554687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10.7109375" style="2" bestFit="1" customWidth="1"/>
    <col min="7" max="16384" width="9.140625" style="2"/>
  </cols>
  <sheetData>
    <row r="1" spans="1:5" ht="15.75" x14ac:dyDescent="0.25">
      <c r="A1" s="71" t="s">
        <v>11</v>
      </c>
      <c r="B1" s="71"/>
      <c r="C1" s="71"/>
      <c r="D1" s="71"/>
      <c r="E1" s="71"/>
    </row>
    <row r="2" spans="1:5" ht="31.5" customHeight="1" x14ac:dyDescent="0.25">
      <c r="A2" s="72" t="s">
        <v>12</v>
      </c>
      <c r="B2" s="73"/>
      <c r="C2" s="73"/>
      <c r="D2" s="73"/>
      <c r="E2" s="73"/>
    </row>
    <row r="3" spans="1:5" x14ac:dyDescent="0.25">
      <c r="A3" s="74" t="s">
        <v>59</v>
      </c>
      <c r="B3" s="74"/>
      <c r="C3" s="74"/>
      <c r="D3" s="74"/>
      <c r="E3" s="74"/>
    </row>
    <row r="4" spans="1:5" s="1" customFormat="1" ht="15.75" x14ac:dyDescent="0.25">
      <c r="A4" s="24" t="s">
        <v>13</v>
      </c>
      <c r="B4" s="4"/>
      <c r="C4" s="4"/>
      <c r="D4" s="2"/>
      <c r="E4" s="38">
        <v>46022</v>
      </c>
    </row>
    <row r="5" spans="1:5" x14ac:dyDescent="0.25">
      <c r="A5" s="36"/>
      <c r="B5" s="4"/>
      <c r="C5" s="4"/>
      <c r="D5" s="4"/>
      <c r="E5" s="4"/>
    </row>
    <row r="6" spans="1:5" x14ac:dyDescent="0.25">
      <c r="A6" s="62" t="s">
        <v>0</v>
      </c>
      <c r="B6" s="62"/>
      <c r="C6" s="62"/>
      <c r="D6" s="62"/>
      <c r="E6" s="62"/>
    </row>
    <row r="7" spans="1:5" x14ac:dyDescent="0.25">
      <c r="A7" s="75" t="s">
        <v>25</v>
      </c>
      <c r="B7" s="75"/>
      <c r="C7" s="75"/>
      <c r="D7" s="75"/>
      <c r="E7" s="75"/>
    </row>
    <row r="8" spans="1:5" x14ac:dyDescent="0.25">
      <c r="A8" s="67" t="s">
        <v>1</v>
      </c>
      <c r="B8" s="67"/>
      <c r="C8" s="67"/>
      <c r="D8" s="67"/>
      <c r="E8" s="67"/>
    </row>
    <row r="9" spans="1:5" x14ac:dyDescent="0.25">
      <c r="A9" s="62" t="s">
        <v>35</v>
      </c>
      <c r="B9" s="62"/>
      <c r="C9" s="62"/>
      <c r="D9" s="62"/>
      <c r="E9" s="62"/>
    </row>
    <row r="10" spans="1:5" ht="29.25" customHeight="1" x14ac:dyDescent="0.25">
      <c r="A10" s="76" t="s">
        <v>14</v>
      </c>
      <c r="B10" s="77"/>
      <c r="C10" s="77"/>
      <c r="D10" s="77"/>
      <c r="E10" s="77"/>
    </row>
    <row r="11" spans="1:5" x14ac:dyDescent="0.25">
      <c r="A11" s="78" t="s">
        <v>36</v>
      </c>
      <c r="B11" s="78"/>
      <c r="C11" s="78"/>
      <c r="D11" s="78"/>
      <c r="E11" s="78"/>
    </row>
    <row r="12" spans="1:5" ht="18.75" customHeight="1" x14ac:dyDescent="0.25">
      <c r="A12" s="67" t="s">
        <v>15</v>
      </c>
      <c r="B12" s="68"/>
      <c r="C12" s="68"/>
      <c r="D12" s="68"/>
      <c r="E12" s="68"/>
    </row>
    <row r="13" spans="1:5" x14ac:dyDescent="0.25">
      <c r="A13" s="62" t="s">
        <v>22</v>
      </c>
      <c r="B13" s="62"/>
      <c r="C13" s="62"/>
      <c r="D13" s="62"/>
      <c r="E13" s="62"/>
    </row>
    <row r="14" spans="1:5" ht="20.25" customHeight="1" x14ac:dyDescent="0.25">
      <c r="A14" s="67" t="s">
        <v>2</v>
      </c>
      <c r="B14" s="68"/>
      <c r="C14" s="68"/>
      <c r="D14" s="68"/>
      <c r="E14" s="68"/>
    </row>
    <row r="15" spans="1:5" ht="18" customHeight="1" x14ac:dyDescent="0.25">
      <c r="A15" s="62" t="s">
        <v>44</v>
      </c>
      <c r="B15" s="62"/>
      <c r="C15" s="62"/>
      <c r="D15" s="62"/>
      <c r="E15" s="62"/>
    </row>
    <row r="16" spans="1:5" x14ac:dyDescent="0.25">
      <c r="A16" s="67" t="s">
        <v>16</v>
      </c>
      <c r="B16" s="68"/>
      <c r="C16" s="68"/>
      <c r="D16" s="68"/>
      <c r="E16" s="68"/>
    </row>
    <row r="17" spans="1:7" ht="33" customHeight="1" x14ac:dyDescent="0.25">
      <c r="A17" s="62" t="s">
        <v>17</v>
      </c>
      <c r="B17" s="62"/>
      <c r="C17" s="62"/>
      <c r="D17" s="62"/>
      <c r="E17" s="62"/>
    </row>
    <row r="18" spans="1:7" x14ac:dyDescent="0.25">
      <c r="A18" s="62" t="s">
        <v>26</v>
      </c>
      <c r="B18" s="62"/>
      <c r="C18" s="62"/>
      <c r="D18" s="62"/>
      <c r="E18" s="62"/>
    </row>
    <row r="19" spans="1:7" ht="31.5" customHeight="1" x14ac:dyDescent="0.25">
      <c r="A19" s="69" t="s">
        <v>27</v>
      </c>
      <c r="B19" s="69"/>
      <c r="C19" s="69"/>
      <c r="D19" s="69"/>
      <c r="E19" s="69"/>
    </row>
    <row r="20" spans="1:7" x14ac:dyDescent="0.25">
      <c r="A20" s="69"/>
      <c r="B20" s="69"/>
      <c r="C20" s="69"/>
      <c r="D20" s="69"/>
      <c r="E20" s="69"/>
      <c r="F20" s="2">
        <v>533.9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9" t="s">
        <v>43</v>
      </c>
      <c r="B22" s="9" t="s">
        <v>41</v>
      </c>
      <c r="C22" s="3" t="s">
        <v>4</v>
      </c>
      <c r="D22" s="3">
        <v>18.899999999999999</v>
      </c>
      <c r="E22" s="8">
        <f>D22*F20*G20</f>
        <v>30272.129999999997</v>
      </c>
    </row>
    <row r="23" spans="1:7" x14ac:dyDescent="0.25">
      <c r="A23" s="7" t="s">
        <v>39</v>
      </c>
      <c r="B23" s="9" t="s">
        <v>23</v>
      </c>
      <c r="C23" s="3" t="s">
        <v>4</v>
      </c>
      <c r="D23" s="3">
        <v>5.12</v>
      </c>
      <c r="E23" s="8">
        <f>D23*F20*G20</f>
        <v>8200.7039999999997</v>
      </c>
    </row>
    <row r="24" spans="1:7" x14ac:dyDescent="0.25">
      <c r="A24" s="7" t="s">
        <v>28</v>
      </c>
      <c r="B24" s="9" t="s">
        <v>61</v>
      </c>
      <c r="C24" s="3" t="s">
        <v>29</v>
      </c>
      <c r="D24" s="3"/>
      <c r="E24" s="8">
        <v>0</v>
      </c>
    </row>
    <row r="25" spans="1:7" x14ac:dyDescent="0.25">
      <c r="A25" s="25" t="s">
        <v>18</v>
      </c>
      <c r="B25" s="23"/>
      <c r="C25" s="21"/>
      <c r="D25" s="21"/>
      <c r="E25" s="22"/>
    </row>
    <row r="26" spans="1:7" x14ac:dyDescent="0.25">
      <c r="A26" s="10" t="s">
        <v>24</v>
      </c>
      <c r="B26" s="11"/>
      <c r="C26" s="12"/>
      <c r="D26" s="12"/>
      <c r="E26" s="13">
        <f>SUM(E22:E25)</f>
        <v>38472.833999999995</v>
      </c>
    </row>
    <row r="27" spans="1:7" ht="12.6" customHeight="1" x14ac:dyDescent="0.25"/>
    <row r="28" spans="1:7" ht="31.5" customHeight="1" x14ac:dyDescent="0.25">
      <c r="A28" s="70" t="s">
        <v>60</v>
      </c>
      <c r="B28" s="70"/>
      <c r="C28" s="70"/>
      <c r="D28" s="70"/>
      <c r="E28" s="70"/>
    </row>
    <row r="29" spans="1:7" ht="36" customHeight="1" x14ac:dyDescent="0.25">
      <c r="A29" s="62" t="s">
        <v>21</v>
      </c>
      <c r="B29" s="62"/>
      <c r="C29" s="62"/>
      <c r="D29" s="62"/>
      <c r="E29" s="62"/>
    </row>
    <row r="30" spans="1:7" ht="22.9" customHeight="1" x14ac:dyDescent="0.25">
      <c r="A30" s="62" t="s">
        <v>20</v>
      </c>
      <c r="B30" s="62"/>
      <c r="C30" s="62"/>
      <c r="D30" s="62"/>
      <c r="E30" s="62"/>
    </row>
    <row r="31" spans="1:7" ht="33" customHeight="1" x14ac:dyDescent="0.25">
      <c r="A31" s="62" t="s">
        <v>30</v>
      </c>
      <c r="B31" s="62"/>
      <c r="C31" s="62"/>
      <c r="D31" s="62"/>
      <c r="E31" s="62"/>
    </row>
    <row r="32" spans="1:7" x14ac:dyDescent="0.25">
      <c r="A32" s="62" t="s">
        <v>18</v>
      </c>
      <c r="B32" s="62"/>
      <c r="C32" s="62"/>
      <c r="D32" s="62"/>
      <c r="E32" s="62"/>
    </row>
    <row r="33" spans="1:10" x14ac:dyDescent="0.25">
      <c r="A33" s="66" t="s">
        <v>5</v>
      </c>
      <c r="B33" s="66"/>
      <c r="C33" s="66"/>
      <c r="D33" s="66"/>
      <c r="E33" s="66"/>
    </row>
    <row r="34" spans="1:10" ht="15" customHeight="1" x14ac:dyDescent="0.25">
      <c r="A34" s="62" t="s">
        <v>18</v>
      </c>
      <c r="B34" s="62"/>
      <c r="C34" s="62"/>
      <c r="D34" s="62"/>
      <c r="E34" s="62"/>
      <c r="G34" s="35"/>
      <c r="H34" s="35"/>
      <c r="I34" s="35"/>
      <c r="J34" s="35"/>
    </row>
    <row r="35" spans="1:10" x14ac:dyDescent="0.25">
      <c r="A35" s="63" t="s">
        <v>45</v>
      </c>
      <c r="B35" s="63"/>
      <c r="C35" s="63"/>
      <c r="D35" s="63"/>
      <c r="E35" s="5"/>
    </row>
    <row r="36" spans="1:10" x14ac:dyDescent="0.25">
      <c r="B36" s="64" t="s">
        <v>19</v>
      </c>
      <c r="C36" s="64"/>
      <c r="D36" s="64"/>
      <c r="E36" s="6" t="s">
        <v>6</v>
      </c>
    </row>
    <row r="37" spans="1:10" x14ac:dyDescent="0.25">
      <c r="A37" s="35"/>
      <c r="B37" s="35"/>
      <c r="C37" s="35"/>
      <c r="D37" s="35"/>
      <c r="E37" s="35"/>
    </row>
    <row r="38" spans="1:10" x14ac:dyDescent="0.25">
      <c r="A38" s="65" t="s">
        <v>34</v>
      </c>
      <c r="B38" s="65"/>
      <c r="C38" s="65"/>
      <c r="D38" s="65"/>
      <c r="E38" s="5"/>
    </row>
    <row r="39" spans="1:10" x14ac:dyDescent="0.25">
      <c r="B39" s="64" t="s">
        <v>19</v>
      </c>
      <c r="C39" s="64"/>
      <c r="D39" s="64"/>
      <c r="E39" s="6" t="s">
        <v>6</v>
      </c>
    </row>
    <row r="41" spans="1:10" x14ac:dyDescent="0.25">
      <c r="A41" s="28" t="s">
        <v>37</v>
      </c>
    </row>
    <row r="42" spans="1:10" x14ac:dyDescent="0.25">
      <c r="A42" s="14" t="s">
        <v>31</v>
      </c>
    </row>
    <row r="43" spans="1:10" x14ac:dyDescent="0.25">
      <c r="A43" s="2" t="s">
        <v>40</v>
      </c>
      <c r="B43" s="15">
        <f>'3кв'!B47</f>
        <v>13566.124000000003</v>
      </c>
    </row>
    <row r="44" spans="1:10" x14ac:dyDescent="0.25">
      <c r="A44" s="37" t="s">
        <v>58</v>
      </c>
      <c r="B44" s="16"/>
    </row>
    <row r="45" spans="1:10" x14ac:dyDescent="0.25">
      <c r="A45" s="2" t="s">
        <v>32</v>
      </c>
      <c r="B45" s="16">
        <v>42893.55</v>
      </c>
      <c r="F45" s="20"/>
    </row>
    <row r="46" spans="1:10" ht="30" x14ac:dyDescent="0.25">
      <c r="A46" s="37" t="s">
        <v>38</v>
      </c>
      <c r="B46" s="16">
        <f>E26</f>
        <v>38472.833999999995</v>
      </c>
    </row>
    <row r="47" spans="1:10" x14ac:dyDescent="0.25">
      <c r="A47" s="17" t="s">
        <v>33</v>
      </c>
      <c r="B47" s="18">
        <f>B43+B45-B46</f>
        <v>17986.840000000011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4:E34"/>
    <mergeCell ref="A35:D35"/>
    <mergeCell ref="B36:D36"/>
    <mergeCell ref="A38:D38"/>
    <mergeCell ref="B39:D39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  <rowBreaks count="1" manualBreakCount="1">
    <brk id="30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view="pageBreakPreview" topLeftCell="A5" zoomScaleSheetLayoutView="100" workbookViewId="0">
      <selection activeCell="C8" sqref="C8"/>
    </sheetView>
  </sheetViews>
  <sheetFormatPr defaultRowHeight="15.75" x14ac:dyDescent="0.25"/>
  <cols>
    <col min="1" max="1" width="10.5703125" style="40" customWidth="1"/>
    <col min="2" max="2" width="69.5703125" style="40" customWidth="1"/>
    <col min="3" max="3" width="15.28515625" style="40" customWidth="1"/>
    <col min="4" max="4" width="11.85546875" style="40" customWidth="1"/>
    <col min="5" max="5" width="14.7109375" style="40" customWidth="1"/>
    <col min="6" max="6" width="12.42578125" style="40" customWidth="1"/>
    <col min="7" max="7" width="12" style="40" customWidth="1"/>
    <col min="8" max="8" width="13.5703125" style="40" customWidth="1"/>
    <col min="9" max="16384" width="9.140625" style="40"/>
  </cols>
  <sheetData>
    <row r="1" spans="1:5" x14ac:dyDescent="0.25">
      <c r="A1" s="80" t="s">
        <v>62</v>
      </c>
      <c r="B1" s="80"/>
      <c r="C1" s="80"/>
      <c r="D1" s="39"/>
    </row>
    <row r="2" spans="1:5" x14ac:dyDescent="0.25">
      <c r="A2" s="81" t="s">
        <v>63</v>
      </c>
      <c r="B2" s="81"/>
      <c r="C2" s="81"/>
      <c r="D2" s="41"/>
    </row>
    <row r="3" spans="1:5" x14ac:dyDescent="0.25">
      <c r="A3" s="81" t="s">
        <v>80</v>
      </c>
      <c r="B3" s="81"/>
      <c r="C3" s="81"/>
      <c r="D3" s="41"/>
    </row>
    <row r="4" spans="1:5" x14ac:dyDescent="0.25">
      <c r="A4" s="80" t="s">
        <v>64</v>
      </c>
      <c r="B4" s="80"/>
      <c r="C4" s="80"/>
      <c r="D4" s="39"/>
    </row>
    <row r="5" spans="1:5" x14ac:dyDescent="0.25">
      <c r="A5" s="82"/>
      <c r="B5" s="82"/>
      <c r="C5" s="82"/>
      <c r="D5" s="1"/>
    </row>
    <row r="6" spans="1:5" x14ac:dyDescent="0.25">
      <c r="A6" s="41"/>
      <c r="B6" s="42" t="s">
        <v>65</v>
      </c>
      <c r="C6" s="43">
        <f>'1кв'!B43</f>
        <v>5788.84</v>
      </c>
      <c r="D6" s="44"/>
    </row>
    <row r="7" spans="1:5" x14ac:dyDescent="0.25">
      <c r="A7" s="45" t="s">
        <v>66</v>
      </c>
      <c r="B7" s="42" t="s">
        <v>81</v>
      </c>
      <c r="C7" s="43"/>
      <c r="D7" s="44"/>
    </row>
    <row r="8" spans="1:5" x14ac:dyDescent="0.25">
      <c r="B8" s="46" t="s">
        <v>67</v>
      </c>
      <c r="C8" s="47">
        <f>'1кв'!B45+'2кв'!B45+'3кв'!B45+'4кв'!B45</f>
        <v>161632.87</v>
      </c>
      <c r="D8" s="48"/>
    </row>
    <row r="9" spans="1:5" x14ac:dyDescent="0.25">
      <c r="A9" s="49"/>
      <c r="B9" s="46" t="s">
        <v>68</v>
      </c>
      <c r="C9" s="50">
        <f>SUM(C8:C8)</f>
        <v>161632.87</v>
      </c>
      <c r="D9" s="44"/>
    </row>
    <row r="10" spans="1:5" x14ac:dyDescent="0.25">
      <c r="A10" s="1"/>
      <c r="B10" s="79"/>
      <c r="C10" s="79"/>
      <c r="D10" s="51"/>
    </row>
    <row r="11" spans="1:5" x14ac:dyDescent="0.25">
      <c r="A11" s="52" t="s">
        <v>69</v>
      </c>
      <c r="B11" s="53" t="s">
        <v>43</v>
      </c>
      <c r="C11" s="54">
        <f>'1кв'!E22+'2кв'!E22+'3кв'!E22+'4кв'!E22</f>
        <v>117724.95000000001</v>
      </c>
      <c r="D11" s="51"/>
    </row>
    <row r="12" spans="1:5" x14ac:dyDescent="0.25">
      <c r="A12" s="52"/>
      <c r="B12" s="55" t="s">
        <v>39</v>
      </c>
      <c r="C12" s="54">
        <f>'1кв'!E23+'2кв'!E23+'3кв'!E23+'4кв'!E23</f>
        <v>31393.319999999992</v>
      </c>
      <c r="D12" s="51"/>
    </row>
    <row r="13" spans="1:5" x14ac:dyDescent="0.25">
      <c r="A13" s="1"/>
      <c r="B13" s="55" t="s">
        <v>28</v>
      </c>
      <c r="C13" s="54">
        <f>'1кв'!E24+'2кв'!E24+'3кв'!E24+'4кв'!E24</f>
        <v>316.60000000000002</v>
      </c>
      <c r="D13" s="51"/>
      <c r="E13" s="56"/>
    </row>
    <row r="14" spans="1:5" x14ac:dyDescent="0.25">
      <c r="A14" s="52"/>
      <c r="B14" s="57" t="s">
        <v>70</v>
      </c>
      <c r="C14" s="54">
        <v>0</v>
      </c>
      <c r="D14" s="51"/>
    </row>
    <row r="15" spans="1:5" x14ac:dyDescent="0.25">
      <c r="A15" s="52"/>
      <c r="B15" s="58" t="s">
        <v>71</v>
      </c>
      <c r="C15" s="54"/>
      <c r="D15" s="51"/>
    </row>
    <row r="16" spans="1:5" x14ac:dyDescent="0.25">
      <c r="A16" s="52"/>
      <c r="B16" s="58" t="s">
        <v>72</v>
      </c>
      <c r="C16" s="54"/>
      <c r="D16" s="51"/>
    </row>
    <row r="17" spans="1:5" x14ac:dyDescent="0.25">
      <c r="A17" s="52"/>
      <c r="B17" s="58"/>
      <c r="C17" s="54"/>
      <c r="D17" s="51"/>
    </row>
    <row r="18" spans="1:5" x14ac:dyDescent="0.25">
      <c r="A18" s="1"/>
      <c r="B18" s="59" t="s">
        <v>73</v>
      </c>
      <c r="C18" s="50">
        <f>SUM(C11:C15)</f>
        <v>149434.87000000002</v>
      </c>
      <c r="D18" s="51"/>
      <c r="E18" s="56"/>
    </row>
    <row r="19" spans="1:5" x14ac:dyDescent="0.25">
      <c r="A19" s="1"/>
      <c r="B19" s="59" t="s">
        <v>79</v>
      </c>
      <c r="C19" s="50">
        <f>C6+C9-C18</f>
        <v>17986.839999999967</v>
      </c>
      <c r="D19" s="51"/>
    </row>
    <row r="20" spans="1:5" x14ac:dyDescent="0.25">
      <c r="A20" s="1"/>
      <c r="B20" s="45"/>
      <c r="C20" s="45"/>
      <c r="D20" s="51"/>
    </row>
    <row r="21" spans="1:5" x14ac:dyDescent="0.25">
      <c r="A21" s="1"/>
      <c r="B21" s="60" t="s">
        <v>74</v>
      </c>
      <c r="C21" s="60"/>
      <c r="D21" s="51"/>
    </row>
    <row r="22" spans="1:5" x14ac:dyDescent="0.25">
      <c r="A22" s="1"/>
      <c r="B22" s="60" t="s">
        <v>75</v>
      </c>
      <c r="C22" s="83">
        <v>12877.66</v>
      </c>
      <c r="D22" s="51"/>
    </row>
    <row r="23" spans="1:5" x14ac:dyDescent="0.25">
      <c r="A23" s="1"/>
      <c r="B23" s="61" t="s">
        <v>82</v>
      </c>
      <c r="C23" s="84">
        <v>14297.85</v>
      </c>
      <c r="D23" s="51"/>
    </row>
    <row r="24" spans="1:5" x14ac:dyDescent="0.25">
      <c r="A24" s="1"/>
      <c r="B24" s="60" t="s">
        <v>76</v>
      </c>
      <c r="C24" s="83">
        <f>C23-C22</f>
        <v>1420.1900000000005</v>
      </c>
      <c r="D24" s="51"/>
    </row>
    <row r="25" spans="1:5" x14ac:dyDescent="0.25">
      <c r="A25" s="1"/>
      <c r="B25" s="45"/>
      <c r="C25" s="45"/>
      <c r="D25" s="51"/>
    </row>
    <row r="26" spans="1:5" x14ac:dyDescent="0.25">
      <c r="A26" s="1"/>
      <c r="B26" s="45"/>
      <c r="C26" s="45"/>
      <c r="D26" s="51"/>
    </row>
    <row r="27" spans="1:5" x14ac:dyDescent="0.25">
      <c r="A27" s="1" t="s">
        <v>77</v>
      </c>
      <c r="B27" s="45" t="s">
        <v>83</v>
      </c>
      <c r="C27" s="45"/>
      <c r="D27" s="51"/>
    </row>
    <row r="28" spans="1:5" x14ac:dyDescent="0.25">
      <c r="A28" s="1"/>
      <c r="B28" s="45" t="s">
        <v>84</v>
      </c>
      <c r="C28" s="45"/>
      <c r="D28" s="51"/>
    </row>
    <row r="29" spans="1:5" x14ac:dyDescent="0.25">
      <c r="A29" s="1"/>
      <c r="B29" s="45" t="s">
        <v>85</v>
      </c>
      <c r="C29" s="45"/>
      <c r="D29" s="51"/>
    </row>
    <row r="30" spans="1:5" x14ac:dyDescent="0.25">
      <c r="A30" s="1"/>
      <c r="B30" s="45"/>
      <c r="C30" s="45"/>
      <c r="D30" s="51"/>
    </row>
    <row r="31" spans="1:5" x14ac:dyDescent="0.25">
      <c r="A31" s="1"/>
      <c r="B31" s="45" t="s">
        <v>78</v>
      </c>
      <c r="C31" s="45"/>
      <c r="D31" s="51"/>
    </row>
    <row r="32" spans="1:5" x14ac:dyDescent="0.25">
      <c r="A32" s="1"/>
      <c r="B32" s="45"/>
      <c r="C32" s="45"/>
      <c r="D32" s="51"/>
    </row>
    <row r="33" spans="1:4" x14ac:dyDescent="0.25">
      <c r="A33" s="1"/>
      <c r="B33" s="45"/>
      <c r="C33" s="45"/>
      <c r="D33" s="51"/>
    </row>
    <row r="34" spans="1:4" x14ac:dyDescent="0.25">
      <c r="A34" s="1"/>
      <c r="B34" s="45"/>
      <c r="C34" s="45"/>
      <c r="D34" s="51"/>
    </row>
    <row r="35" spans="1:4" x14ac:dyDescent="0.25">
      <c r="A35" s="1"/>
      <c r="B35" s="45"/>
      <c r="C35" s="45"/>
      <c r="D35" s="51"/>
    </row>
  </sheetData>
  <mergeCells count="6">
    <mergeCell ref="B10:C10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9842519685039370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2026-02-27T06:47:44Z</dcterms:modified>
</cp:coreProperties>
</file>