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505" yWindow="2505" windowWidth="28800" windowHeight="15345" activeTab="3"/>
  </bookViews>
  <sheets>
    <sheet name="1кв" sheetId="26" r:id="rId1"/>
    <sheet name="2кв" sheetId="27" r:id="rId2"/>
    <sheet name="3кв" sheetId="28" r:id="rId3"/>
    <sheet name="4кв" sheetId="29" r:id="rId4"/>
    <sheet name="отчет" sheetId="30" r:id="rId5"/>
  </sheets>
  <definedNames>
    <definedName name="_xlnm.Print_Area" localSheetId="0">'1кв'!$A$1:$E$47</definedName>
    <definedName name="_xlnm.Print_Area" localSheetId="1">'2кв'!$A$1:$E$46</definedName>
    <definedName name="_xlnm.Print_Area" localSheetId="2">'3кв'!$A$1:$E$46</definedName>
    <definedName name="_xlnm.Print_Area" localSheetId="3">'4кв'!$A$1:$E$46</definedName>
    <definedName name="_xlnm.Print_Area" localSheetId="4">отчет!$A$1:$C$33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30" l="1"/>
  <c r="C14" i="30" l="1"/>
  <c r="C13" i="30"/>
  <c r="C12" i="30"/>
  <c r="C11" i="30"/>
  <c r="C8" i="30"/>
  <c r="C6" i="30"/>
  <c r="C15" i="30" l="1"/>
  <c r="C19" i="30" s="1"/>
  <c r="C9" i="30"/>
  <c r="C20" i="30" l="1"/>
  <c r="B42" i="29"/>
  <c r="E26" i="29"/>
  <c r="B45" i="29" s="1"/>
  <c r="B46" i="29" s="1"/>
  <c r="E23" i="29"/>
  <c r="E22" i="29"/>
  <c r="E25" i="27" l="1"/>
  <c r="E23" i="28" l="1"/>
  <c r="E22" i="28"/>
  <c r="E23" i="27"/>
  <c r="E22" i="27"/>
  <c r="E26" i="28" l="1"/>
  <c r="B45" i="28" s="1"/>
  <c r="E26" i="27"/>
  <c r="B45" i="27" s="1"/>
  <c r="E23" i="26"/>
  <c r="E22" i="26"/>
  <c r="E26" i="26" l="1"/>
  <c r="B46" i="26" s="1"/>
  <c r="B47" i="26" l="1"/>
  <c r="B42" i="27" s="1"/>
  <c r="B46" i="27" s="1"/>
  <c r="B42" i="28" s="1"/>
  <c r="B46" i="28" s="1"/>
</calcChain>
</file>

<file path=xl/sharedStrings.xml><?xml version="1.0" encoding="utf-8"?>
<sst xmlns="http://schemas.openxmlformats.org/spreadsheetml/2006/main" count="245" uniqueCount="90">
  <si>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</si>
  <si>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</si>
  <si>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</si>
  <si>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</si>
  <si>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</si>
  <si>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</si>
  <si>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</si>
  <si>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</si>
  <si>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</si>
  <si>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</si>
  <si>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</si>
  <si>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</si>
  <si>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</si>
  <si>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</si>
  <si>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</si>
  <si>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</si>
  <si>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</si>
  <si>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</si>
  <si>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</si>
  <si>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</si>
  <si>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</si>
  <si>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</si>
  <si>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</si>
  <si>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</si>
  <si>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</si>
  <si>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Пролетарская, д. 108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</si>
  <si>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№3,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53 от 31.05.2015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</si>
  <si>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№55  от   01.06.2015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</si>
  <si>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№108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Пролетарская</t>
    </r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</si>
  <si>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</si>
  <si>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</si>
  <si>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</si>
  <si>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</si>
  <si>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</si>
  <si>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</si>
  <si>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</si>
  <si>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Общая площадь квартир - 534,2м2</t>
  </si>
  <si>
    <t>Расходы по содержанию и тек. ремонту</t>
  </si>
  <si>
    <t>Остаток на начало квартала</t>
  </si>
  <si>
    <t xml:space="preserve">определена приложением № 9 к договору </t>
  </si>
  <si>
    <t xml:space="preserve">Общехозяйственные расходы 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</si>
  <si>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</si>
  <si>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</si>
  <si>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</si>
  <si>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Предъявлено населению 40273,41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</si>
  <si>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 xml:space="preserve">Собственники МКД, в лице председателя совета дома </t>
    </r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</si>
  <si>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________________________________________</t>
    </r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</si>
  <si>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</si>
  <si>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</si>
  <si>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тридцать шесть тысяч двести восемнадцать  рублей 30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</si>
  <si>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</si>
  <si>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</si>
  <si>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</si>
  <si>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</si>
  <si>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</si>
  <si>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</si>
  <si>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Замена доводчика (кв.3)</t>
  </si>
  <si>
    <t>апрель</t>
  </si>
  <si>
    <t>ч/ч</t>
  </si>
  <si>
    <t xml:space="preserve">           2. Всего за период с "01" 04 2025 г. по "30" 06 2025 г. выполнено работ (оказано услуг) на общую сумму тридцать девять тысяч сто пятьдесят два  рубля 26 копеек.</t>
  </si>
  <si>
    <t xml:space="preserve">           2. Всего за период с "01" 07 2025 г. по "30" 09 2025 г. выполнено работ (оказано услуг) на общую сумму тридцать восемь тысяч пятьсот тридцать пять рублей 48 копеек.</t>
  </si>
  <si>
    <t>Предъявлено населению 44680,53</t>
  </si>
  <si>
    <t>за 4 квартал 2025 года</t>
  </si>
  <si>
    <t>4квартал</t>
  </si>
  <si>
    <t>ОТЧЕТ</t>
  </si>
  <si>
    <t>О ВЫПОЛНЕННЫХ РАБОТАХ И ДВИЖЕНИИ  СРЕДСТВ</t>
  </si>
  <si>
    <t>по ж.д. ул. Пролетарская, д. 108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</si>
  <si>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</si>
  <si>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</si>
  <si>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</si>
  <si>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</si>
  <si>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</si>
  <si>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</si>
  <si>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</si>
  <si>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</si>
  <si>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</si>
  <si>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</si>
  <si>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</si>
  <si>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</si>
  <si>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</si>
  <si>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</si>
  <si>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</si>
  <si>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</si>
  <si>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Непредвиденные работы 2  ч/ч</t>
  </si>
  <si>
    <t xml:space="preserve">           2. Всего за период с "01" 10  2025 г. по "31" 12  2025 г. выполнено работ (оказано услуг) на общую сумму тридцать восемь тысяч шестьсот восемьдесят девять рублей 98 копеек.</t>
  </si>
  <si>
    <t>Начислено всего 169907,88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</si>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</sst>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419]General"/>
    <numFmt numFmtId="165" formatCode="#,##0.00\ _₽"/>
    <numFmt numFmtId="166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3" fillId="0" borderId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0" fontId="12" fillId="0" borderId="0" xfId="0" applyFont="1"/>
    <xf numFmtId="43" fontId="4" fillId="0" borderId="0" xfId="0" applyNumberFormat="1" applyFont="1"/>
    <xf numFmtId="2" fontId="4" fillId="0" borderId="0" xfId="0" applyNumberFormat="1" applyFont="1"/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4" fillId="0" borderId="4" xfId="0" applyFont="1" applyBorder="1" applyAlignment="1">
      <alignment vertical="center" wrapText="1"/>
    </xf>
    <xf numFmtId="4" fontId="8" fillId="0" borderId="0" xfId="1" applyNumberFormat="1" applyFont="1"/>
    <xf numFmtId="4" fontId="4" fillId="0" borderId="0" xfId="1" applyNumberFormat="1" applyFont="1"/>
    <xf numFmtId="4" fontId="4" fillId="0" borderId="0" xfId="0" applyNumberFormat="1" applyFont="1"/>
    <xf numFmtId="4" fontId="8" fillId="0" borderId="0" xfId="0" applyNumberFormat="1" applyFont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4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5" fillId="0" borderId="1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6" fillId="0" borderId="0" xfId="0" applyFont="1" applyAlignment="1"/>
    <xf numFmtId="0" fontId="17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5" fontId="7" fillId="0" borderId="1" xfId="1" applyNumberFormat="1" applyFont="1" applyBorder="1" applyAlignment="1">
      <alignment horizontal="center"/>
    </xf>
    <xf numFmtId="4" fontId="16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6" fontId="3" fillId="0" borderId="0" xfId="1" applyNumberFormat="1" applyFont="1" applyBorder="1"/>
    <xf numFmtId="0" fontId="3" fillId="0" borderId="0" xfId="0" applyFont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166" fontId="3" fillId="2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3" fontId="17" fillId="0" borderId="0" xfId="0" applyNumberFormat="1" applyFont="1"/>
    <xf numFmtId="49" fontId="3" fillId="0" borderId="5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3" xfId="0" applyFont="1" applyFill="1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19" zoomScaleSheetLayoutView="100" workbookViewId="0">
      <selection activeCell="C51" sqref="C51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1.140625" style="2" bestFit="1" customWidth="1"/>
    <col min="9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9.75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6" t="s">
        <v>47</v>
      </c>
      <c r="B3" s="76"/>
      <c r="C3" s="76"/>
      <c r="D3" s="76"/>
      <c r="E3" s="76"/>
    </row>
    <row r="4" spans="1:5" s="1" customFormat="1" ht="15.75" x14ac:dyDescent="0.25">
      <c r="A4" s="21" t="s">
        <v>13</v>
      </c>
      <c r="B4" s="4"/>
      <c r="C4" s="4"/>
      <c r="D4" s="28"/>
      <c r="E4" s="27" t="s">
        <v>48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64" t="s">
        <v>0</v>
      </c>
      <c r="B6" s="64"/>
      <c r="C6" s="64"/>
      <c r="D6" s="64"/>
      <c r="E6" s="64"/>
    </row>
    <row r="7" spans="1:5" ht="18" customHeight="1" x14ac:dyDescent="0.25">
      <c r="A7" s="77" t="s">
        <v>25</v>
      </c>
      <c r="B7" s="77"/>
      <c r="C7" s="77"/>
      <c r="D7" s="77"/>
      <c r="E7" s="77"/>
    </row>
    <row r="8" spans="1:5" x14ac:dyDescent="0.25">
      <c r="A8" s="69" t="s">
        <v>1</v>
      </c>
      <c r="B8" s="69"/>
      <c r="C8" s="69"/>
      <c r="D8" s="69"/>
      <c r="E8" s="69"/>
    </row>
    <row r="9" spans="1:5" x14ac:dyDescent="0.25">
      <c r="A9" s="64" t="s">
        <v>46</v>
      </c>
      <c r="B9" s="64"/>
      <c r="C9" s="64"/>
      <c r="D9" s="64"/>
      <c r="E9" s="64"/>
    </row>
    <row r="10" spans="1:5" ht="22.9" customHeight="1" x14ac:dyDescent="0.25">
      <c r="A10" s="78" t="s">
        <v>14</v>
      </c>
      <c r="B10" s="79"/>
      <c r="C10" s="79"/>
      <c r="D10" s="79"/>
      <c r="E10" s="79"/>
    </row>
    <row r="11" spans="1:5" ht="28.5" customHeight="1" x14ac:dyDescent="0.25">
      <c r="A11" s="64" t="s">
        <v>26</v>
      </c>
      <c r="B11" s="64"/>
      <c r="C11" s="64"/>
      <c r="D11" s="64"/>
      <c r="E11" s="64"/>
    </row>
    <row r="12" spans="1:5" ht="19.5" customHeight="1" x14ac:dyDescent="0.25">
      <c r="A12" s="69" t="s">
        <v>15</v>
      </c>
      <c r="B12" s="70"/>
      <c r="C12" s="70"/>
      <c r="D12" s="70"/>
      <c r="E12" s="70"/>
    </row>
    <row r="13" spans="1:5" ht="18.75" customHeight="1" x14ac:dyDescent="0.25">
      <c r="A13" s="64" t="s">
        <v>22</v>
      </c>
      <c r="B13" s="64"/>
      <c r="C13" s="64"/>
      <c r="D13" s="64"/>
      <c r="E13" s="64"/>
    </row>
    <row r="14" spans="1:5" ht="17.25" customHeight="1" x14ac:dyDescent="0.25">
      <c r="A14" s="69" t="s">
        <v>2</v>
      </c>
      <c r="B14" s="70"/>
      <c r="C14" s="70"/>
      <c r="D14" s="70"/>
      <c r="E14" s="70"/>
    </row>
    <row r="15" spans="1:5" ht="17.25" customHeight="1" x14ac:dyDescent="0.25">
      <c r="A15" s="64" t="s">
        <v>42</v>
      </c>
      <c r="B15" s="64"/>
      <c r="C15" s="64"/>
      <c r="D15" s="64"/>
      <c r="E15" s="64"/>
    </row>
    <row r="16" spans="1:5" ht="16.5" customHeight="1" x14ac:dyDescent="0.25">
      <c r="A16" s="69" t="s">
        <v>16</v>
      </c>
      <c r="B16" s="70"/>
      <c r="C16" s="70"/>
      <c r="D16" s="70"/>
      <c r="E16" s="70"/>
    </row>
    <row r="17" spans="1:8" ht="36" customHeight="1" x14ac:dyDescent="0.25">
      <c r="A17" s="64" t="s">
        <v>17</v>
      </c>
      <c r="B17" s="64"/>
      <c r="C17" s="64"/>
      <c r="D17" s="64"/>
      <c r="E17" s="64"/>
    </row>
    <row r="18" spans="1:8" ht="66" customHeight="1" x14ac:dyDescent="0.25">
      <c r="A18" s="64" t="s">
        <v>27</v>
      </c>
      <c r="B18" s="64"/>
      <c r="C18" s="64"/>
      <c r="D18" s="64"/>
      <c r="E18" s="64"/>
    </row>
    <row r="19" spans="1:8" ht="41.25" customHeight="1" x14ac:dyDescent="0.25">
      <c r="A19" s="71" t="s">
        <v>28</v>
      </c>
      <c r="B19" s="71"/>
      <c r="C19" s="71"/>
      <c r="D19" s="71"/>
      <c r="E19" s="71"/>
    </row>
    <row r="20" spans="1:8" ht="24" customHeight="1" x14ac:dyDescent="0.25">
      <c r="A20" s="71"/>
      <c r="B20" s="71"/>
      <c r="C20" s="71"/>
      <c r="D20" s="71"/>
      <c r="E20" s="71"/>
      <c r="F20" s="2">
        <v>534.20000000000005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41</v>
      </c>
      <c r="B22" s="9" t="s">
        <v>39</v>
      </c>
      <c r="C22" s="3" t="s">
        <v>4</v>
      </c>
      <c r="D22" s="3">
        <v>17.86</v>
      </c>
      <c r="E22" s="8">
        <f>D22*F20*G20</f>
        <v>28622.436000000002</v>
      </c>
    </row>
    <row r="23" spans="1:8" x14ac:dyDescent="0.25">
      <c r="A23" s="7" t="s">
        <v>40</v>
      </c>
      <c r="B23" s="9" t="s">
        <v>23</v>
      </c>
      <c r="C23" s="3" t="s">
        <v>4</v>
      </c>
      <c r="D23" s="3">
        <v>4.68</v>
      </c>
      <c r="E23" s="8">
        <f>D23*F20*G20</f>
        <v>7500.1679999999997</v>
      </c>
      <c r="H23" s="16"/>
    </row>
    <row r="24" spans="1:8" x14ac:dyDescent="0.25">
      <c r="A24" s="22" t="s">
        <v>29</v>
      </c>
      <c r="B24" s="18" t="s">
        <v>30</v>
      </c>
      <c r="C24" s="19" t="s">
        <v>31</v>
      </c>
      <c r="D24" s="19"/>
      <c r="E24" s="8">
        <v>95.7</v>
      </c>
      <c r="H24" s="16"/>
    </row>
    <row r="25" spans="1:8" x14ac:dyDescent="0.25">
      <c r="A25" s="22"/>
      <c r="B25" s="18"/>
      <c r="C25" s="19"/>
      <c r="D25" s="19"/>
      <c r="E25" s="8"/>
      <c r="H25" s="16"/>
    </row>
    <row r="26" spans="1:8" s="14" customFormat="1" ht="14.25" x14ac:dyDescent="0.2">
      <c r="A26" s="10" t="s">
        <v>24</v>
      </c>
      <c r="B26" s="11"/>
      <c r="C26" s="12"/>
      <c r="D26" s="12"/>
      <c r="E26" s="13">
        <f>SUM(E22:E25)</f>
        <v>36218.303999999996</v>
      </c>
    </row>
    <row r="27" spans="1:8" ht="33.75" customHeight="1" x14ac:dyDescent="0.25">
      <c r="A27" s="72" t="s">
        <v>49</v>
      </c>
      <c r="B27" s="72"/>
      <c r="C27" s="72"/>
      <c r="D27" s="72"/>
      <c r="E27" s="72"/>
    </row>
    <row r="28" spans="1:8" ht="30.75" customHeight="1" x14ac:dyDescent="0.25">
      <c r="A28" s="64" t="s">
        <v>21</v>
      </c>
      <c r="B28" s="64"/>
      <c r="C28" s="64"/>
      <c r="D28" s="64"/>
      <c r="E28" s="64"/>
    </row>
    <row r="29" spans="1:8" ht="16.5" customHeight="1" x14ac:dyDescent="0.25">
      <c r="A29" s="64" t="s">
        <v>20</v>
      </c>
      <c r="B29" s="64"/>
      <c r="C29" s="64"/>
      <c r="D29" s="64"/>
      <c r="E29" s="64"/>
    </row>
    <row r="30" spans="1:8" ht="33" customHeight="1" x14ac:dyDescent="0.25">
      <c r="A30" s="64" t="s">
        <v>32</v>
      </c>
      <c r="B30" s="64"/>
      <c r="C30" s="64"/>
      <c r="D30" s="64"/>
      <c r="E30" s="64"/>
    </row>
    <row r="31" spans="1:8" x14ac:dyDescent="0.25">
      <c r="A31" s="64" t="s">
        <v>18</v>
      </c>
      <c r="B31" s="64"/>
      <c r="C31" s="64"/>
      <c r="D31" s="64"/>
      <c r="E31" s="64"/>
    </row>
    <row r="32" spans="1:8" x14ac:dyDescent="0.25">
      <c r="A32" s="68" t="s">
        <v>5</v>
      </c>
      <c r="B32" s="68"/>
      <c r="C32" s="68"/>
      <c r="D32" s="68"/>
      <c r="E32" s="68"/>
    </row>
    <row r="33" spans="1:5" x14ac:dyDescent="0.25">
      <c r="A33" s="64" t="s">
        <v>18</v>
      </c>
      <c r="B33" s="64"/>
      <c r="C33" s="64"/>
      <c r="D33" s="64"/>
      <c r="E33" s="64"/>
    </row>
    <row r="34" spans="1:5" x14ac:dyDescent="0.25">
      <c r="A34" s="65" t="s">
        <v>43</v>
      </c>
      <c r="B34" s="65"/>
      <c r="C34" s="65"/>
      <c r="D34" s="65"/>
      <c r="E34" s="5"/>
    </row>
    <row r="35" spans="1:5" x14ac:dyDescent="0.25">
      <c r="B35" s="66" t="s">
        <v>19</v>
      </c>
      <c r="C35" s="66"/>
      <c r="D35" s="66"/>
      <c r="E35" s="6" t="s">
        <v>6</v>
      </c>
    </row>
    <row r="36" spans="1:5" x14ac:dyDescent="0.25">
      <c r="A36" s="31"/>
      <c r="B36" s="31"/>
      <c r="C36" s="31"/>
      <c r="D36" s="31"/>
      <c r="E36" s="31"/>
    </row>
    <row r="37" spans="1:5" x14ac:dyDescent="0.25">
      <c r="A37" s="67" t="s">
        <v>45</v>
      </c>
      <c r="B37" s="67"/>
      <c r="C37" s="67"/>
      <c r="D37" s="67"/>
      <c r="E37" s="5"/>
    </row>
    <row r="38" spans="1:5" x14ac:dyDescent="0.25">
      <c r="B38" s="66" t="s">
        <v>19</v>
      </c>
      <c r="C38" s="66"/>
      <c r="D38" s="66"/>
      <c r="E38" s="6" t="s">
        <v>6</v>
      </c>
    </row>
    <row r="40" spans="1:5" x14ac:dyDescent="0.25">
      <c r="A40" s="29" t="s">
        <v>36</v>
      </c>
    </row>
    <row r="41" spans="1:5" x14ac:dyDescent="0.25">
      <c r="A41" s="14" t="s">
        <v>33</v>
      </c>
    </row>
    <row r="42" spans="1:5" x14ac:dyDescent="0.25">
      <c r="A42" s="2" t="s">
        <v>38</v>
      </c>
      <c r="B42" s="23">
        <v>-1846.97</v>
      </c>
    </row>
    <row r="43" spans="1:5" x14ac:dyDescent="0.25">
      <c r="A43" s="2" t="s">
        <v>44</v>
      </c>
      <c r="B43" s="24"/>
    </row>
    <row r="44" spans="1:5" x14ac:dyDescent="0.25">
      <c r="A44" s="2" t="s">
        <v>34</v>
      </c>
      <c r="B44" s="24">
        <v>40509.019999999997</v>
      </c>
    </row>
    <row r="45" spans="1:5" x14ac:dyDescent="0.25">
      <c r="B45" s="24"/>
    </row>
    <row r="46" spans="1:5" ht="30" x14ac:dyDescent="0.25">
      <c r="A46" s="30" t="s">
        <v>37</v>
      </c>
      <c r="B46" s="25">
        <f>E26</f>
        <v>36218.303999999996</v>
      </c>
    </row>
    <row r="47" spans="1:5" x14ac:dyDescent="0.25">
      <c r="A47" s="15" t="s">
        <v>35</v>
      </c>
      <c r="B47" s="26">
        <f>B42+B44+B45-B46</f>
        <v>2443.7459999999992</v>
      </c>
    </row>
    <row r="48" spans="1:5" x14ac:dyDescent="0.25">
      <c r="C48" s="17"/>
    </row>
    <row r="49" spans="2:2" x14ac:dyDescent="0.25">
      <c r="B49" s="2">
        <v>-1846.97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33:E33"/>
    <mergeCell ref="A34:D34"/>
    <mergeCell ref="B35:D35"/>
    <mergeCell ref="A37:D37"/>
    <mergeCell ref="B38:D3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BreakPreview" topLeftCell="A19" zoomScaleSheetLayoutView="100" workbookViewId="0">
      <selection activeCell="F51" sqref="F51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1.140625" style="2" bestFit="1" customWidth="1"/>
    <col min="9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9.75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6" t="s">
        <v>50</v>
      </c>
      <c r="B3" s="76"/>
      <c r="C3" s="76"/>
      <c r="D3" s="76"/>
      <c r="E3" s="76"/>
    </row>
    <row r="4" spans="1:5" s="1" customFormat="1" ht="15.75" x14ac:dyDescent="0.25">
      <c r="A4" s="21" t="s">
        <v>13</v>
      </c>
      <c r="B4" s="4"/>
      <c r="C4" s="4"/>
      <c r="D4" s="28"/>
      <c r="E4" s="27" t="s">
        <v>51</v>
      </c>
    </row>
    <row r="5" spans="1:5" x14ac:dyDescent="0.25">
      <c r="A5" s="34"/>
      <c r="B5" s="4"/>
      <c r="C5" s="4"/>
      <c r="D5" s="4"/>
      <c r="E5" s="4"/>
    </row>
    <row r="6" spans="1:5" x14ac:dyDescent="0.25">
      <c r="A6" s="64" t="s">
        <v>0</v>
      </c>
      <c r="B6" s="64"/>
      <c r="C6" s="64"/>
      <c r="D6" s="64"/>
      <c r="E6" s="64"/>
    </row>
    <row r="7" spans="1:5" ht="18" customHeight="1" x14ac:dyDescent="0.25">
      <c r="A7" s="77" t="s">
        <v>25</v>
      </c>
      <c r="B7" s="77"/>
      <c r="C7" s="77"/>
      <c r="D7" s="77"/>
      <c r="E7" s="77"/>
    </row>
    <row r="8" spans="1:5" x14ac:dyDescent="0.25">
      <c r="A8" s="69" t="s">
        <v>1</v>
      </c>
      <c r="B8" s="69"/>
      <c r="C8" s="69"/>
      <c r="D8" s="69"/>
      <c r="E8" s="69"/>
    </row>
    <row r="9" spans="1:5" x14ac:dyDescent="0.25">
      <c r="A9" s="64" t="s">
        <v>46</v>
      </c>
      <c r="B9" s="64"/>
      <c r="C9" s="64"/>
      <c r="D9" s="64"/>
      <c r="E9" s="64"/>
    </row>
    <row r="10" spans="1:5" ht="22.9" customHeight="1" x14ac:dyDescent="0.25">
      <c r="A10" s="78" t="s">
        <v>14</v>
      </c>
      <c r="B10" s="79"/>
      <c r="C10" s="79"/>
      <c r="D10" s="79"/>
      <c r="E10" s="79"/>
    </row>
    <row r="11" spans="1:5" ht="28.5" customHeight="1" x14ac:dyDescent="0.25">
      <c r="A11" s="64" t="s">
        <v>26</v>
      </c>
      <c r="B11" s="64"/>
      <c r="C11" s="64"/>
      <c r="D11" s="64"/>
      <c r="E11" s="64"/>
    </row>
    <row r="12" spans="1:5" ht="19.5" customHeight="1" x14ac:dyDescent="0.25">
      <c r="A12" s="69" t="s">
        <v>15</v>
      </c>
      <c r="B12" s="70"/>
      <c r="C12" s="70"/>
      <c r="D12" s="70"/>
      <c r="E12" s="70"/>
    </row>
    <row r="13" spans="1:5" ht="18.75" customHeight="1" x14ac:dyDescent="0.25">
      <c r="A13" s="64" t="s">
        <v>22</v>
      </c>
      <c r="B13" s="64"/>
      <c r="C13" s="64"/>
      <c r="D13" s="64"/>
      <c r="E13" s="64"/>
    </row>
    <row r="14" spans="1:5" ht="17.25" customHeight="1" x14ac:dyDescent="0.25">
      <c r="A14" s="69" t="s">
        <v>2</v>
      </c>
      <c r="B14" s="70"/>
      <c r="C14" s="70"/>
      <c r="D14" s="70"/>
      <c r="E14" s="70"/>
    </row>
    <row r="15" spans="1:5" ht="17.25" customHeight="1" x14ac:dyDescent="0.25">
      <c r="A15" s="64" t="s">
        <v>42</v>
      </c>
      <c r="B15" s="64"/>
      <c r="C15" s="64"/>
      <c r="D15" s="64"/>
      <c r="E15" s="64"/>
    </row>
    <row r="16" spans="1:5" ht="16.5" customHeight="1" x14ac:dyDescent="0.25">
      <c r="A16" s="69" t="s">
        <v>16</v>
      </c>
      <c r="B16" s="70"/>
      <c r="C16" s="70"/>
      <c r="D16" s="70"/>
      <c r="E16" s="70"/>
    </row>
    <row r="17" spans="1:8" ht="36" customHeight="1" x14ac:dyDescent="0.25">
      <c r="A17" s="64" t="s">
        <v>17</v>
      </c>
      <c r="B17" s="64"/>
      <c r="C17" s="64"/>
      <c r="D17" s="64"/>
      <c r="E17" s="64"/>
    </row>
    <row r="18" spans="1:8" ht="66" customHeight="1" x14ac:dyDescent="0.25">
      <c r="A18" s="64" t="s">
        <v>27</v>
      </c>
      <c r="B18" s="64"/>
      <c r="C18" s="64"/>
      <c r="D18" s="64"/>
      <c r="E18" s="64"/>
    </row>
    <row r="19" spans="1:8" ht="41.25" customHeight="1" x14ac:dyDescent="0.25">
      <c r="A19" s="71" t="s">
        <v>28</v>
      </c>
      <c r="B19" s="71"/>
      <c r="C19" s="71"/>
      <c r="D19" s="71"/>
      <c r="E19" s="71"/>
    </row>
    <row r="20" spans="1:8" ht="24" customHeight="1" x14ac:dyDescent="0.25">
      <c r="A20" s="71"/>
      <c r="B20" s="71"/>
      <c r="C20" s="71"/>
      <c r="D20" s="71"/>
      <c r="E20" s="71"/>
      <c r="F20" s="2">
        <v>534.20000000000005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41</v>
      </c>
      <c r="B22" s="9" t="s">
        <v>39</v>
      </c>
      <c r="C22" s="3" t="s">
        <v>4</v>
      </c>
      <c r="D22" s="3">
        <v>17.86</v>
      </c>
      <c r="E22" s="8">
        <f>D22*F20*G20</f>
        <v>28622.436000000002</v>
      </c>
    </row>
    <row r="23" spans="1:8" x14ac:dyDescent="0.25">
      <c r="A23" s="7" t="s">
        <v>40</v>
      </c>
      <c r="B23" s="9" t="s">
        <v>23</v>
      </c>
      <c r="C23" s="3" t="s">
        <v>4</v>
      </c>
      <c r="D23" s="3">
        <v>4.68</v>
      </c>
      <c r="E23" s="8">
        <f>D23*F20*G20</f>
        <v>7500.1679999999997</v>
      </c>
      <c r="H23" s="16"/>
    </row>
    <row r="24" spans="1:8" x14ac:dyDescent="0.25">
      <c r="A24" s="22" t="s">
        <v>29</v>
      </c>
      <c r="B24" s="18" t="s">
        <v>52</v>
      </c>
      <c r="C24" s="19" t="s">
        <v>31</v>
      </c>
      <c r="D24" s="19"/>
      <c r="E24" s="8">
        <v>2362.14</v>
      </c>
      <c r="H24" s="16"/>
    </row>
    <row r="25" spans="1:8" x14ac:dyDescent="0.25">
      <c r="A25" s="36" t="s">
        <v>56</v>
      </c>
      <c r="B25" s="18" t="s">
        <v>57</v>
      </c>
      <c r="C25" s="19" t="s">
        <v>58</v>
      </c>
      <c r="D25" s="19">
        <v>2</v>
      </c>
      <c r="E25" s="8">
        <f>D25*333.76</f>
        <v>667.52</v>
      </c>
      <c r="H25" s="16"/>
    </row>
    <row r="26" spans="1:8" s="14" customFormat="1" ht="14.25" x14ac:dyDescent="0.2">
      <c r="A26" s="10" t="s">
        <v>24</v>
      </c>
      <c r="B26" s="11"/>
      <c r="C26" s="12"/>
      <c r="D26" s="12"/>
      <c r="E26" s="13">
        <f>SUM(E22:E25)</f>
        <v>39152.263999999996</v>
      </c>
    </row>
    <row r="27" spans="1:8" ht="33.75" customHeight="1" x14ac:dyDescent="0.25">
      <c r="A27" s="72" t="s">
        <v>59</v>
      </c>
      <c r="B27" s="72"/>
      <c r="C27" s="72"/>
      <c r="D27" s="72"/>
      <c r="E27" s="72"/>
    </row>
    <row r="28" spans="1:8" ht="30.75" customHeight="1" x14ac:dyDescent="0.25">
      <c r="A28" s="64" t="s">
        <v>21</v>
      </c>
      <c r="B28" s="64"/>
      <c r="C28" s="64"/>
      <c r="D28" s="64"/>
      <c r="E28" s="64"/>
    </row>
    <row r="29" spans="1:8" ht="16.5" customHeight="1" x14ac:dyDescent="0.25">
      <c r="A29" s="64" t="s">
        <v>20</v>
      </c>
      <c r="B29" s="64"/>
      <c r="C29" s="64"/>
      <c r="D29" s="64"/>
      <c r="E29" s="64"/>
    </row>
    <row r="30" spans="1:8" ht="33" customHeight="1" x14ac:dyDescent="0.25">
      <c r="A30" s="64" t="s">
        <v>32</v>
      </c>
      <c r="B30" s="64"/>
      <c r="C30" s="64"/>
      <c r="D30" s="64"/>
      <c r="E30" s="64"/>
    </row>
    <row r="31" spans="1:8" x14ac:dyDescent="0.25">
      <c r="A31" s="64" t="s">
        <v>18</v>
      </c>
      <c r="B31" s="64"/>
      <c r="C31" s="64"/>
      <c r="D31" s="64"/>
      <c r="E31" s="64"/>
    </row>
    <row r="32" spans="1:8" x14ac:dyDescent="0.25">
      <c r="A32" s="68" t="s">
        <v>5</v>
      </c>
      <c r="B32" s="68"/>
      <c r="C32" s="68"/>
      <c r="D32" s="68"/>
      <c r="E32" s="68"/>
    </row>
    <row r="33" spans="1:5" x14ac:dyDescent="0.25">
      <c r="A33" s="64" t="s">
        <v>18</v>
      </c>
      <c r="B33" s="64"/>
      <c r="C33" s="64"/>
      <c r="D33" s="64"/>
      <c r="E33" s="64"/>
    </row>
    <row r="34" spans="1:5" x14ac:dyDescent="0.25">
      <c r="A34" s="65" t="s">
        <v>43</v>
      </c>
      <c r="B34" s="65"/>
      <c r="C34" s="65"/>
      <c r="D34" s="65"/>
      <c r="E34" s="5"/>
    </row>
    <row r="35" spans="1:5" x14ac:dyDescent="0.25">
      <c r="B35" s="66" t="s">
        <v>19</v>
      </c>
      <c r="C35" s="66"/>
      <c r="D35" s="66"/>
      <c r="E35" s="6" t="s">
        <v>6</v>
      </c>
    </row>
    <row r="36" spans="1:5" x14ac:dyDescent="0.25">
      <c r="A36" s="33"/>
      <c r="B36" s="33"/>
      <c r="C36" s="33"/>
      <c r="D36" s="33"/>
      <c r="E36" s="33"/>
    </row>
    <row r="37" spans="1:5" x14ac:dyDescent="0.25">
      <c r="A37" s="67" t="s">
        <v>45</v>
      </c>
      <c r="B37" s="67"/>
      <c r="C37" s="67"/>
      <c r="D37" s="67"/>
      <c r="E37" s="5"/>
    </row>
    <row r="38" spans="1:5" x14ac:dyDescent="0.25">
      <c r="B38" s="66" t="s">
        <v>19</v>
      </c>
      <c r="C38" s="66"/>
      <c r="D38" s="66"/>
      <c r="E38" s="6" t="s">
        <v>6</v>
      </c>
    </row>
    <row r="40" spans="1:5" x14ac:dyDescent="0.25">
      <c r="A40" s="29" t="s">
        <v>36</v>
      </c>
    </row>
    <row r="41" spans="1:5" x14ac:dyDescent="0.25">
      <c r="A41" s="14" t="s">
        <v>33</v>
      </c>
    </row>
    <row r="42" spans="1:5" x14ac:dyDescent="0.25">
      <c r="A42" s="2" t="s">
        <v>38</v>
      </c>
      <c r="B42" s="23">
        <f>'1кв'!B47</f>
        <v>2443.7459999999992</v>
      </c>
    </row>
    <row r="43" spans="1:5" x14ac:dyDescent="0.25">
      <c r="A43" s="2" t="s">
        <v>44</v>
      </c>
      <c r="B43" s="24"/>
    </row>
    <row r="44" spans="1:5" x14ac:dyDescent="0.25">
      <c r="A44" s="2" t="s">
        <v>34</v>
      </c>
      <c r="B44" s="24">
        <v>40663.49</v>
      </c>
    </row>
    <row r="45" spans="1:5" ht="30" x14ac:dyDescent="0.25">
      <c r="A45" s="35" t="s">
        <v>37</v>
      </c>
      <c r="B45" s="25">
        <f>E26</f>
        <v>39152.263999999996</v>
      </c>
    </row>
    <row r="46" spans="1:5" x14ac:dyDescent="0.25">
      <c r="A46" s="15" t="s">
        <v>35</v>
      </c>
      <c r="B46" s="26">
        <f>B42+B44-B45</f>
        <v>3954.9720000000016</v>
      </c>
    </row>
    <row r="47" spans="1:5" x14ac:dyDescent="0.25">
      <c r="C47" s="17"/>
    </row>
  </sheetData>
  <mergeCells count="29">
    <mergeCell ref="A33:E33"/>
    <mergeCell ref="A34:D34"/>
    <mergeCell ref="B35:D35"/>
    <mergeCell ref="A37:D37"/>
    <mergeCell ref="B38:D38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BreakPreview" topLeftCell="A21" zoomScaleSheetLayoutView="100" workbookViewId="0">
      <selection activeCell="B45" sqref="B45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1.140625" style="2" bestFit="1" customWidth="1"/>
    <col min="9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9.75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6" t="s">
        <v>53</v>
      </c>
      <c r="B3" s="76"/>
      <c r="C3" s="76"/>
      <c r="D3" s="76"/>
      <c r="E3" s="76"/>
    </row>
    <row r="4" spans="1:5" s="1" customFormat="1" ht="15.75" x14ac:dyDescent="0.25">
      <c r="A4" s="21" t="s">
        <v>13</v>
      </c>
      <c r="B4" s="4"/>
      <c r="C4" s="4"/>
      <c r="D4" s="28"/>
      <c r="E4" s="27" t="s">
        <v>54</v>
      </c>
    </row>
    <row r="5" spans="1:5" x14ac:dyDescent="0.25">
      <c r="A5" s="34"/>
      <c r="B5" s="4"/>
      <c r="C5" s="4"/>
      <c r="D5" s="4"/>
      <c r="E5" s="4"/>
    </row>
    <row r="6" spans="1:5" x14ac:dyDescent="0.25">
      <c r="A6" s="64" t="s">
        <v>0</v>
      </c>
      <c r="B6" s="64"/>
      <c r="C6" s="64"/>
      <c r="D6" s="64"/>
      <c r="E6" s="64"/>
    </row>
    <row r="7" spans="1:5" ht="18" customHeight="1" x14ac:dyDescent="0.25">
      <c r="A7" s="77" t="s">
        <v>25</v>
      </c>
      <c r="B7" s="77"/>
      <c r="C7" s="77"/>
      <c r="D7" s="77"/>
      <c r="E7" s="77"/>
    </row>
    <row r="8" spans="1:5" x14ac:dyDescent="0.25">
      <c r="A8" s="69" t="s">
        <v>1</v>
      </c>
      <c r="B8" s="69"/>
      <c r="C8" s="69"/>
      <c r="D8" s="69"/>
      <c r="E8" s="69"/>
    </row>
    <row r="9" spans="1:5" x14ac:dyDescent="0.25">
      <c r="A9" s="64" t="s">
        <v>46</v>
      </c>
      <c r="B9" s="64"/>
      <c r="C9" s="64"/>
      <c r="D9" s="64"/>
      <c r="E9" s="64"/>
    </row>
    <row r="10" spans="1:5" ht="22.9" customHeight="1" x14ac:dyDescent="0.25">
      <c r="A10" s="78" t="s">
        <v>14</v>
      </c>
      <c r="B10" s="79"/>
      <c r="C10" s="79"/>
      <c r="D10" s="79"/>
      <c r="E10" s="79"/>
    </row>
    <row r="11" spans="1:5" ht="28.5" customHeight="1" x14ac:dyDescent="0.25">
      <c r="A11" s="64" t="s">
        <v>26</v>
      </c>
      <c r="B11" s="64"/>
      <c r="C11" s="64"/>
      <c r="D11" s="64"/>
      <c r="E11" s="64"/>
    </row>
    <row r="12" spans="1:5" ht="19.5" customHeight="1" x14ac:dyDescent="0.25">
      <c r="A12" s="69" t="s">
        <v>15</v>
      </c>
      <c r="B12" s="70"/>
      <c r="C12" s="70"/>
      <c r="D12" s="70"/>
      <c r="E12" s="70"/>
    </row>
    <row r="13" spans="1:5" ht="18.75" customHeight="1" x14ac:dyDescent="0.25">
      <c r="A13" s="64" t="s">
        <v>22</v>
      </c>
      <c r="B13" s="64"/>
      <c r="C13" s="64"/>
      <c r="D13" s="64"/>
      <c r="E13" s="64"/>
    </row>
    <row r="14" spans="1:5" ht="17.25" customHeight="1" x14ac:dyDescent="0.25">
      <c r="A14" s="69" t="s">
        <v>2</v>
      </c>
      <c r="B14" s="70"/>
      <c r="C14" s="70"/>
      <c r="D14" s="70"/>
      <c r="E14" s="70"/>
    </row>
    <row r="15" spans="1:5" ht="17.25" customHeight="1" x14ac:dyDescent="0.25">
      <c r="A15" s="64" t="s">
        <v>42</v>
      </c>
      <c r="B15" s="64"/>
      <c r="C15" s="64"/>
      <c r="D15" s="64"/>
      <c r="E15" s="64"/>
    </row>
    <row r="16" spans="1:5" ht="16.5" customHeight="1" x14ac:dyDescent="0.25">
      <c r="A16" s="69" t="s">
        <v>16</v>
      </c>
      <c r="B16" s="70"/>
      <c r="C16" s="70"/>
      <c r="D16" s="70"/>
      <c r="E16" s="70"/>
    </row>
    <row r="17" spans="1:8" ht="36" customHeight="1" x14ac:dyDescent="0.25">
      <c r="A17" s="64" t="s">
        <v>17</v>
      </c>
      <c r="B17" s="64"/>
      <c r="C17" s="64"/>
      <c r="D17" s="64"/>
      <c r="E17" s="64"/>
    </row>
    <row r="18" spans="1:8" ht="66" customHeight="1" x14ac:dyDescent="0.25">
      <c r="A18" s="64" t="s">
        <v>27</v>
      </c>
      <c r="B18" s="64"/>
      <c r="C18" s="64"/>
      <c r="D18" s="64"/>
      <c r="E18" s="64"/>
    </row>
    <row r="19" spans="1:8" ht="41.25" customHeight="1" x14ac:dyDescent="0.25">
      <c r="A19" s="71" t="s">
        <v>28</v>
      </c>
      <c r="B19" s="71"/>
      <c r="C19" s="71"/>
      <c r="D19" s="71"/>
      <c r="E19" s="71"/>
    </row>
    <row r="20" spans="1:8" ht="24" customHeight="1" x14ac:dyDescent="0.25">
      <c r="A20" s="71"/>
      <c r="B20" s="71"/>
      <c r="C20" s="71"/>
      <c r="D20" s="71"/>
      <c r="E20" s="71"/>
      <c r="F20" s="2">
        <v>534.20000000000005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41</v>
      </c>
      <c r="B22" s="9" t="s">
        <v>39</v>
      </c>
      <c r="C22" s="3" t="s">
        <v>4</v>
      </c>
      <c r="D22" s="3">
        <v>18.91</v>
      </c>
      <c r="E22" s="8">
        <f>D22*F20*G20</f>
        <v>30305.166000000005</v>
      </c>
    </row>
    <row r="23" spans="1:8" x14ac:dyDescent="0.25">
      <c r="A23" s="7" t="s">
        <v>40</v>
      </c>
      <c r="B23" s="9" t="s">
        <v>23</v>
      </c>
      <c r="C23" s="3" t="s">
        <v>4</v>
      </c>
      <c r="D23" s="3">
        <v>5.12</v>
      </c>
      <c r="E23" s="8">
        <f>D23*F20*G20</f>
        <v>8205.3120000000017</v>
      </c>
      <c r="H23" s="16"/>
    </row>
    <row r="24" spans="1:8" x14ac:dyDescent="0.25">
      <c r="A24" s="22" t="s">
        <v>29</v>
      </c>
      <c r="B24" s="18" t="s">
        <v>55</v>
      </c>
      <c r="C24" s="19" t="s">
        <v>31</v>
      </c>
      <c r="D24" s="19"/>
      <c r="E24" s="8">
        <v>25</v>
      </c>
      <c r="H24" s="16"/>
    </row>
    <row r="25" spans="1:8" x14ac:dyDescent="0.25">
      <c r="A25" s="22"/>
      <c r="B25" s="18"/>
      <c r="C25" s="19"/>
      <c r="D25" s="19"/>
      <c r="E25" s="8"/>
      <c r="H25" s="16"/>
    </row>
    <row r="26" spans="1:8" s="14" customFormat="1" ht="14.25" x14ac:dyDescent="0.2">
      <c r="A26" s="10" t="s">
        <v>24</v>
      </c>
      <c r="B26" s="11"/>
      <c r="C26" s="12"/>
      <c r="D26" s="12"/>
      <c r="E26" s="13">
        <f>SUM(E22:E25)</f>
        <v>38535.478000000003</v>
      </c>
    </row>
    <row r="27" spans="1:8" ht="33.75" customHeight="1" x14ac:dyDescent="0.25">
      <c r="A27" s="72" t="s">
        <v>60</v>
      </c>
      <c r="B27" s="72"/>
      <c r="C27" s="72"/>
      <c r="D27" s="72"/>
      <c r="E27" s="72"/>
    </row>
    <row r="28" spans="1:8" ht="30.75" customHeight="1" x14ac:dyDescent="0.25">
      <c r="A28" s="64" t="s">
        <v>21</v>
      </c>
      <c r="B28" s="64"/>
      <c r="C28" s="64"/>
      <c r="D28" s="64"/>
      <c r="E28" s="64"/>
    </row>
    <row r="29" spans="1:8" ht="16.5" customHeight="1" x14ac:dyDescent="0.25">
      <c r="A29" s="64" t="s">
        <v>20</v>
      </c>
      <c r="B29" s="64"/>
      <c r="C29" s="64"/>
      <c r="D29" s="64"/>
      <c r="E29" s="64"/>
    </row>
    <row r="30" spans="1:8" ht="33" customHeight="1" x14ac:dyDescent="0.25">
      <c r="A30" s="64" t="s">
        <v>32</v>
      </c>
      <c r="B30" s="64"/>
      <c r="C30" s="64"/>
      <c r="D30" s="64"/>
      <c r="E30" s="64"/>
    </row>
    <row r="31" spans="1:8" x14ac:dyDescent="0.25">
      <c r="A31" s="64" t="s">
        <v>18</v>
      </c>
      <c r="B31" s="64"/>
      <c r="C31" s="64"/>
      <c r="D31" s="64"/>
      <c r="E31" s="64"/>
    </row>
    <row r="32" spans="1:8" x14ac:dyDescent="0.25">
      <c r="A32" s="68" t="s">
        <v>5</v>
      </c>
      <c r="B32" s="68"/>
      <c r="C32" s="68"/>
      <c r="D32" s="68"/>
      <c r="E32" s="68"/>
    </row>
    <row r="33" spans="1:5" x14ac:dyDescent="0.25">
      <c r="A33" s="64" t="s">
        <v>18</v>
      </c>
      <c r="B33" s="64"/>
      <c r="C33" s="64"/>
      <c r="D33" s="64"/>
      <c r="E33" s="64"/>
    </row>
    <row r="34" spans="1:5" x14ac:dyDescent="0.25">
      <c r="A34" s="65" t="s">
        <v>43</v>
      </c>
      <c r="B34" s="65"/>
      <c r="C34" s="65"/>
      <c r="D34" s="65"/>
      <c r="E34" s="5"/>
    </row>
    <row r="35" spans="1:5" x14ac:dyDescent="0.25">
      <c r="B35" s="66" t="s">
        <v>19</v>
      </c>
      <c r="C35" s="66"/>
      <c r="D35" s="66"/>
      <c r="E35" s="6" t="s">
        <v>6</v>
      </c>
    </row>
    <row r="36" spans="1:5" x14ac:dyDescent="0.25">
      <c r="A36" s="33"/>
      <c r="B36" s="33"/>
      <c r="C36" s="33"/>
      <c r="D36" s="33"/>
      <c r="E36" s="33"/>
    </row>
    <row r="37" spans="1:5" x14ac:dyDescent="0.25">
      <c r="A37" s="67" t="s">
        <v>45</v>
      </c>
      <c r="B37" s="67"/>
      <c r="C37" s="67"/>
      <c r="D37" s="67"/>
      <c r="E37" s="5"/>
    </row>
    <row r="38" spans="1:5" x14ac:dyDescent="0.25">
      <c r="B38" s="66" t="s">
        <v>19</v>
      </c>
      <c r="C38" s="66"/>
      <c r="D38" s="66"/>
      <c r="E38" s="6" t="s">
        <v>6</v>
      </c>
    </row>
    <row r="40" spans="1:5" x14ac:dyDescent="0.25">
      <c r="A40" s="29" t="s">
        <v>36</v>
      </c>
    </row>
    <row r="41" spans="1:5" x14ac:dyDescent="0.25">
      <c r="A41" s="14" t="s">
        <v>33</v>
      </c>
    </row>
    <row r="42" spans="1:5" x14ac:dyDescent="0.25">
      <c r="A42" s="2" t="s">
        <v>38</v>
      </c>
      <c r="B42" s="23">
        <f>'2кв'!B46</f>
        <v>3954.9720000000016</v>
      </c>
    </row>
    <row r="43" spans="1:5" x14ac:dyDescent="0.25">
      <c r="A43" s="2" t="s">
        <v>61</v>
      </c>
      <c r="B43" s="24"/>
    </row>
    <row r="44" spans="1:5" x14ac:dyDescent="0.25">
      <c r="A44" s="2" t="s">
        <v>34</v>
      </c>
      <c r="B44" s="24">
        <v>39730.769999999997</v>
      </c>
    </row>
    <row r="45" spans="1:5" ht="30" x14ac:dyDescent="0.25">
      <c r="A45" s="35" t="s">
        <v>37</v>
      </c>
      <c r="B45" s="25">
        <f>E26</f>
        <v>38535.478000000003</v>
      </c>
    </row>
    <row r="46" spans="1:5" x14ac:dyDescent="0.25">
      <c r="A46" s="15" t="s">
        <v>35</v>
      </c>
      <c r="B46" s="26">
        <f>B42+B44-B45</f>
        <v>5150.2639999999956</v>
      </c>
    </row>
    <row r="47" spans="1:5" x14ac:dyDescent="0.25">
      <c r="C47" s="17"/>
    </row>
  </sheetData>
  <mergeCells count="29">
    <mergeCell ref="A33:E33"/>
    <mergeCell ref="A34:D34"/>
    <mergeCell ref="B35:D35"/>
    <mergeCell ref="A37:D37"/>
    <mergeCell ref="B38:D38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view="pageBreakPreview" topLeftCell="A25" zoomScaleSheetLayoutView="100" workbookViewId="0">
      <selection activeCell="A27" sqref="A27:E27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1.140625" style="2" bestFit="1" customWidth="1"/>
    <col min="9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9.75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6" t="s">
        <v>62</v>
      </c>
      <c r="B3" s="76"/>
      <c r="C3" s="76"/>
      <c r="D3" s="76"/>
      <c r="E3" s="76"/>
    </row>
    <row r="4" spans="1:5" s="1" customFormat="1" ht="15.75" x14ac:dyDescent="0.25">
      <c r="A4" s="21" t="s">
        <v>13</v>
      </c>
      <c r="B4" s="4"/>
      <c r="C4" s="4"/>
      <c r="D4" s="2"/>
      <c r="E4" s="40">
        <v>46022</v>
      </c>
    </row>
    <row r="5" spans="1:5" x14ac:dyDescent="0.25">
      <c r="A5" s="38"/>
      <c r="B5" s="4"/>
      <c r="C5" s="4"/>
      <c r="D5" s="4"/>
      <c r="E5" s="4"/>
    </row>
    <row r="6" spans="1:5" x14ac:dyDescent="0.25">
      <c r="A6" s="64" t="s">
        <v>0</v>
      </c>
      <c r="B6" s="64"/>
      <c r="C6" s="64"/>
      <c r="D6" s="64"/>
      <c r="E6" s="64"/>
    </row>
    <row r="7" spans="1:5" ht="18" customHeight="1" x14ac:dyDescent="0.25">
      <c r="A7" s="77" t="s">
        <v>25</v>
      </c>
      <c r="B7" s="77"/>
      <c r="C7" s="77"/>
      <c r="D7" s="77"/>
      <c r="E7" s="77"/>
    </row>
    <row r="8" spans="1:5" x14ac:dyDescent="0.25">
      <c r="A8" s="69" t="s">
        <v>1</v>
      </c>
      <c r="B8" s="69"/>
      <c r="C8" s="69"/>
      <c r="D8" s="69"/>
      <c r="E8" s="69"/>
    </row>
    <row r="9" spans="1:5" x14ac:dyDescent="0.25">
      <c r="A9" s="64" t="s">
        <v>46</v>
      </c>
      <c r="B9" s="64"/>
      <c r="C9" s="64"/>
      <c r="D9" s="64"/>
      <c r="E9" s="64"/>
    </row>
    <row r="10" spans="1:5" ht="22.9" customHeight="1" x14ac:dyDescent="0.25">
      <c r="A10" s="78" t="s">
        <v>14</v>
      </c>
      <c r="B10" s="79"/>
      <c r="C10" s="79"/>
      <c r="D10" s="79"/>
      <c r="E10" s="79"/>
    </row>
    <row r="11" spans="1:5" ht="28.5" customHeight="1" x14ac:dyDescent="0.25">
      <c r="A11" s="64" t="s">
        <v>26</v>
      </c>
      <c r="B11" s="64"/>
      <c r="C11" s="64"/>
      <c r="D11" s="64"/>
      <c r="E11" s="64"/>
    </row>
    <row r="12" spans="1:5" ht="19.5" customHeight="1" x14ac:dyDescent="0.25">
      <c r="A12" s="69" t="s">
        <v>15</v>
      </c>
      <c r="B12" s="70"/>
      <c r="C12" s="70"/>
      <c r="D12" s="70"/>
      <c r="E12" s="70"/>
    </row>
    <row r="13" spans="1:5" ht="18.75" customHeight="1" x14ac:dyDescent="0.25">
      <c r="A13" s="64" t="s">
        <v>22</v>
      </c>
      <c r="B13" s="64"/>
      <c r="C13" s="64"/>
      <c r="D13" s="64"/>
      <c r="E13" s="64"/>
    </row>
    <row r="14" spans="1:5" ht="17.25" customHeight="1" x14ac:dyDescent="0.25">
      <c r="A14" s="69" t="s">
        <v>2</v>
      </c>
      <c r="B14" s="70"/>
      <c r="C14" s="70"/>
      <c r="D14" s="70"/>
      <c r="E14" s="70"/>
    </row>
    <row r="15" spans="1:5" ht="17.25" customHeight="1" x14ac:dyDescent="0.25">
      <c r="A15" s="64" t="s">
        <v>42</v>
      </c>
      <c r="B15" s="64"/>
      <c r="C15" s="64"/>
      <c r="D15" s="64"/>
      <c r="E15" s="64"/>
    </row>
    <row r="16" spans="1:5" ht="16.5" customHeight="1" x14ac:dyDescent="0.25">
      <c r="A16" s="69" t="s">
        <v>16</v>
      </c>
      <c r="B16" s="70"/>
      <c r="C16" s="70"/>
      <c r="D16" s="70"/>
      <c r="E16" s="70"/>
    </row>
    <row r="17" spans="1:8" ht="36" customHeight="1" x14ac:dyDescent="0.25">
      <c r="A17" s="64" t="s">
        <v>17</v>
      </c>
      <c r="B17" s="64"/>
      <c r="C17" s="64"/>
      <c r="D17" s="64"/>
      <c r="E17" s="64"/>
    </row>
    <row r="18" spans="1:8" ht="66" customHeight="1" x14ac:dyDescent="0.25">
      <c r="A18" s="64" t="s">
        <v>27</v>
      </c>
      <c r="B18" s="64"/>
      <c r="C18" s="64"/>
      <c r="D18" s="64"/>
      <c r="E18" s="64"/>
    </row>
    <row r="19" spans="1:8" ht="41.25" customHeight="1" x14ac:dyDescent="0.25">
      <c r="A19" s="71" t="s">
        <v>28</v>
      </c>
      <c r="B19" s="71"/>
      <c r="C19" s="71"/>
      <c r="D19" s="71"/>
      <c r="E19" s="71"/>
    </row>
    <row r="20" spans="1:8" ht="24" customHeight="1" x14ac:dyDescent="0.25">
      <c r="A20" s="71"/>
      <c r="B20" s="71"/>
      <c r="C20" s="71"/>
      <c r="D20" s="71"/>
      <c r="E20" s="71"/>
      <c r="F20" s="2">
        <v>534.20000000000005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41</v>
      </c>
      <c r="B22" s="9" t="s">
        <v>39</v>
      </c>
      <c r="C22" s="3" t="s">
        <v>4</v>
      </c>
      <c r="D22" s="3">
        <v>18.91</v>
      </c>
      <c r="E22" s="8">
        <f>D22*F20*G20</f>
        <v>30305.166000000005</v>
      </c>
    </row>
    <row r="23" spans="1:8" x14ac:dyDescent="0.25">
      <c r="A23" s="7" t="s">
        <v>40</v>
      </c>
      <c r="B23" s="9" t="s">
        <v>23</v>
      </c>
      <c r="C23" s="3" t="s">
        <v>4</v>
      </c>
      <c r="D23" s="3">
        <v>5.12</v>
      </c>
      <c r="E23" s="8">
        <f>D23*F20*G20</f>
        <v>8205.3120000000017</v>
      </c>
      <c r="H23" s="16"/>
    </row>
    <row r="24" spans="1:8" x14ac:dyDescent="0.25">
      <c r="A24" s="22" t="s">
        <v>29</v>
      </c>
      <c r="B24" s="18" t="s">
        <v>63</v>
      </c>
      <c r="C24" s="19" t="s">
        <v>31</v>
      </c>
      <c r="D24" s="19"/>
      <c r="E24" s="8">
        <v>179.5</v>
      </c>
      <c r="H24" s="16"/>
    </row>
    <row r="25" spans="1:8" x14ac:dyDescent="0.25">
      <c r="A25" s="22"/>
      <c r="B25" s="18"/>
      <c r="C25" s="19"/>
      <c r="D25" s="19"/>
      <c r="E25" s="8"/>
      <c r="H25" s="16"/>
    </row>
    <row r="26" spans="1:8" s="14" customFormat="1" ht="14.25" x14ac:dyDescent="0.2">
      <c r="A26" s="10" t="s">
        <v>24</v>
      </c>
      <c r="B26" s="11"/>
      <c r="C26" s="12"/>
      <c r="D26" s="12"/>
      <c r="E26" s="13">
        <f>SUM(E22:E25)</f>
        <v>38689.978000000003</v>
      </c>
    </row>
    <row r="27" spans="1:8" ht="33.75" customHeight="1" x14ac:dyDescent="0.25">
      <c r="A27" s="72" t="s">
        <v>84</v>
      </c>
      <c r="B27" s="72"/>
      <c r="C27" s="72"/>
      <c r="D27" s="72"/>
      <c r="E27" s="72"/>
    </row>
    <row r="28" spans="1:8" ht="30.75" customHeight="1" x14ac:dyDescent="0.25">
      <c r="A28" s="64" t="s">
        <v>21</v>
      </c>
      <c r="B28" s="64"/>
      <c r="C28" s="64"/>
      <c r="D28" s="64"/>
      <c r="E28" s="64"/>
    </row>
    <row r="29" spans="1:8" ht="16.5" customHeight="1" x14ac:dyDescent="0.25">
      <c r="A29" s="64" t="s">
        <v>20</v>
      </c>
      <c r="B29" s="64"/>
      <c r="C29" s="64"/>
      <c r="D29" s="64"/>
      <c r="E29" s="64"/>
    </row>
    <row r="30" spans="1:8" ht="33" customHeight="1" x14ac:dyDescent="0.25">
      <c r="A30" s="64" t="s">
        <v>32</v>
      </c>
      <c r="B30" s="64"/>
      <c r="C30" s="64"/>
      <c r="D30" s="64"/>
      <c r="E30" s="64"/>
    </row>
    <row r="31" spans="1:8" x14ac:dyDescent="0.25">
      <c r="A31" s="64" t="s">
        <v>18</v>
      </c>
      <c r="B31" s="64"/>
      <c r="C31" s="64"/>
      <c r="D31" s="64"/>
      <c r="E31" s="64"/>
    </row>
    <row r="32" spans="1:8" x14ac:dyDescent="0.25">
      <c r="A32" s="68" t="s">
        <v>5</v>
      </c>
      <c r="B32" s="68"/>
      <c r="C32" s="68"/>
      <c r="D32" s="68"/>
      <c r="E32" s="68"/>
    </row>
    <row r="33" spans="1:5" x14ac:dyDescent="0.25">
      <c r="A33" s="64" t="s">
        <v>18</v>
      </c>
      <c r="B33" s="64"/>
      <c r="C33" s="64"/>
      <c r="D33" s="64"/>
      <c r="E33" s="64"/>
    </row>
    <row r="34" spans="1:5" x14ac:dyDescent="0.25">
      <c r="A34" s="65" t="s">
        <v>43</v>
      </c>
      <c r="B34" s="65"/>
      <c r="C34" s="65"/>
      <c r="D34" s="65"/>
      <c r="E34" s="5"/>
    </row>
    <row r="35" spans="1:5" x14ac:dyDescent="0.25">
      <c r="B35" s="66" t="s">
        <v>19</v>
      </c>
      <c r="C35" s="66"/>
      <c r="D35" s="66"/>
      <c r="E35" s="6" t="s">
        <v>6</v>
      </c>
    </row>
    <row r="36" spans="1:5" x14ac:dyDescent="0.25">
      <c r="A36" s="37"/>
      <c r="B36" s="37"/>
      <c r="C36" s="37"/>
      <c r="D36" s="37"/>
      <c r="E36" s="37"/>
    </row>
    <row r="37" spans="1:5" x14ac:dyDescent="0.25">
      <c r="A37" s="67" t="s">
        <v>45</v>
      </c>
      <c r="B37" s="67"/>
      <c r="C37" s="67"/>
      <c r="D37" s="67"/>
      <c r="E37" s="5"/>
    </row>
    <row r="38" spans="1:5" x14ac:dyDescent="0.25">
      <c r="B38" s="66" t="s">
        <v>19</v>
      </c>
      <c r="C38" s="66"/>
      <c r="D38" s="66"/>
      <c r="E38" s="6" t="s">
        <v>6</v>
      </c>
    </row>
    <row r="40" spans="1:5" x14ac:dyDescent="0.25">
      <c r="A40" s="29" t="s">
        <v>36</v>
      </c>
    </row>
    <row r="41" spans="1:5" x14ac:dyDescent="0.25">
      <c r="A41" s="14" t="s">
        <v>33</v>
      </c>
    </row>
    <row r="42" spans="1:5" x14ac:dyDescent="0.25">
      <c r="A42" s="2" t="s">
        <v>38</v>
      </c>
      <c r="B42" s="23">
        <f>'3кв'!B46</f>
        <v>5150.2639999999956</v>
      </c>
    </row>
    <row r="43" spans="1:5" x14ac:dyDescent="0.25">
      <c r="A43" s="2" t="s">
        <v>61</v>
      </c>
      <c r="B43" s="24"/>
    </row>
    <row r="44" spans="1:5" x14ac:dyDescent="0.25">
      <c r="A44" s="2" t="s">
        <v>34</v>
      </c>
      <c r="B44" s="24">
        <v>39623.1</v>
      </c>
    </row>
    <row r="45" spans="1:5" ht="30" x14ac:dyDescent="0.25">
      <c r="A45" s="39" t="s">
        <v>37</v>
      </c>
      <c r="B45" s="25">
        <f>E26</f>
        <v>38689.978000000003</v>
      </c>
    </row>
    <row r="46" spans="1:5" x14ac:dyDescent="0.25">
      <c r="A46" s="15" t="s">
        <v>35</v>
      </c>
      <c r="B46" s="26">
        <f>B42+B44-B45</f>
        <v>6083.3859999999913</v>
      </c>
    </row>
    <row r="47" spans="1:5" x14ac:dyDescent="0.25">
      <c r="C47" s="17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33:E33"/>
    <mergeCell ref="A34:D34"/>
    <mergeCell ref="B35:D35"/>
    <mergeCell ref="A37:D37"/>
    <mergeCell ref="B38:D3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view="pageBreakPreview" zoomScaleSheetLayoutView="100" workbookViewId="0">
      <selection activeCell="B35" sqref="B35"/>
    </sheetView>
  </sheetViews>
  <sheetFormatPr defaultRowHeight="15.75" x14ac:dyDescent="0.25"/>
  <cols>
    <col min="1" max="1" width="10.5703125" style="42" customWidth="1"/>
    <col min="2" max="2" width="69.5703125" style="42" customWidth="1"/>
    <col min="3" max="3" width="15.28515625" style="42" customWidth="1"/>
    <col min="4" max="4" width="11.85546875" style="42" customWidth="1"/>
    <col min="5" max="5" width="14.7109375" style="42" customWidth="1"/>
    <col min="6" max="6" width="12.42578125" style="42" customWidth="1"/>
    <col min="7" max="7" width="12" style="42" customWidth="1"/>
    <col min="8" max="8" width="13.5703125" style="42" customWidth="1"/>
    <col min="9" max="16384" width="9.140625" style="42"/>
  </cols>
  <sheetData>
    <row r="1" spans="1:5" x14ac:dyDescent="0.25">
      <c r="A1" s="81" t="s">
        <v>64</v>
      </c>
      <c r="B1" s="81"/>
      <c r="C1" s="81"/>
      <c r="D1" s="41"/>
    </row>
    <row r="2" spans="1:5" x14ac:dyDescent="0.25">
      <c r="A2" s="82" t="s">
        <v>65</v>
      </c>
      <c r="B2" s="82"/>
      <c r="C2" s="82"/>
      <c r="D2" s="43"/>
    </row>
    <row r="3" spans="1:5" x14ac:dyDescent="0.25">
      <c r="A3" s="82" t="s">
        <v>82</v>
      </c>
      <c r="B3" s="82"/>
      <c r="C3" s="82"/>
      <c r="D3" s="43"/>
    </row>
    <row r="4" spans="1:5" x14ac:dyDescent="0.25">
      <c r="A4" s="81" t="s">
        <v>66</v>
      </c>
      <c r="B4" s="81"/>
      <c r="C4" s="81"/>
      <c r="D4" s="41"/>
    </row>
    <row r="5" spans="1:5" x14ac:dyDescent="0.25">
      <c r="A5" s="83"/>
      <c r="B5" s="83"/>
      <c r="C5" s="83"/>
      <c r="D5" s="1"/>
    </row>
    <row r="6" spans="1:5" x14ac:dyDescent="0.25">
      <c r="A6" s="43"/>
      <c r="B6" s="44" t="s">
        <v>67</v>
      </c>
      <c r="C6" s="45">
        <f>'1кв'!B42</f>
        <v>-1846.97</v>
      </c>
      <c r="D6" s="46"/>
    </row>
    <row r="7" spans="1:5" x14ac:dyDescent="0.25">
      <c r="A7" s="47" t="s">
        <v>68</v>
      </c>
      <c r="B7" s="44" t="s">
        <v>85</v>
      </c>
      <c r="C7" s="45"/>
      <c r="D7" s="46"/>
    </row>
    <row r="8" spans="1:5" x14ac:dyDescent="0.25">
      <c r="B8" s="48" t="s">
        <v>69</v>
      </c>
      <c r="C8" s="49">
        <f>'1кв'!B44+'2кв'!B44+'3кв'!B44+'4кв'!B44</f>
        <v>160526.38</v>
      </c>
      <c r="D8" s="50"/>
    </row>
    <row r="9" spans="1:5" x14ac:dyDescent="0.25">
      <c r="A9" s="51"/>
      <c r="B9" s="48" t="s">
        <v>70</v>
      </c>
      <c r="C9" s="52">
        <f>SUM(C8:C8)</f>
        <v>160526.38</v>
      </c>
      <c r="D9" s="46"/>
    </row>
    <row r="10" spans="1:5" x14ac:dyDescent="0.25">
      <c r="A10" s="1"/>
      <c r="B10" s="80"/>
      <c r="C10" s="80"/>
      <c r="D10" s="53"/>
    </row>
    <row r="11" spans="1:5" x14ac:dyDescent="0.25">
      <c r="A11" s="54" t="s">
        <v>71</v>
      </c>
      <c r="B11" s="55" t="s">
        <v>72</v>
      </c>
      <c r="C11" s="56">
        <f>'1кв'!E22+'2кв'!E22+'3кв'!E22+'4кв'!E22</f>
        <v>117855.204</v>
      </c>
      <c r="D11" s="53"/>
    </row>
    <row r="12" spans="1:5" x14ac:dyDescent="0.25">
      <c r="A12" s="54"/>
      <c r="B12" s="57" t="s">
        <v>40</v>
      </c>
      <c r="C12" s="56">
        <f>'1кв'!E23+'2кв'!E23+'3кв'!E23+'4кв'!E23</f>
        <v>31410.960000000003</v>
      </c>
      <c r="D12" s="53"/>
    </row>
    <row r="13" spans="1:5" x14ac:dyDescent="0.25">
      <c r="A13" s="1"/>
      <c r="B13" s="57" t="s">
        <v>29</v>
      </c>
      <c r="C13" s="56">
        <f>'1кв'!E24+'2кв'!E24+'3кв'!E24+'4кв'!E24</f>
        <v>2662.3399999999997</v>
      </c>
      <c r="D13" s="53"/>
      <c r="E13" s="58"/>
    </row>
    <row r="14" spans="1:5" x14ac:dyDescent="0.25">
      <c r="A14" s="54"/>
      <c r="B14" s="59" t="s">
        <v>83</v>
      </c>
      <c r="C14" s="56">
        <f>'2кв'!E25</f>
        <v>667.52</v>
      </c>
      <c r="D14" s="53"/>
    </row>
    <row r="15" spans="1:5" x14ac:dyDescent="0.25">
      <c r="A15" s="54"/>
      <c r="B15" s="60" t="s">
        <v>73</v>
      </c>
      <c r="C15" s="56">
        <f>SUM(C16:C18)</f>
        <v>0</v>
      </c>
      <c r="D15" s="53"/>
    </row>
    <row r="16" spans="1:5" x14ac:dyDescent="0.25">
      <c r="A16" s="54"/>
      <c r="B16" s="60" t="s">
        <v>74</v>
      </c>
      <c r="C16" s="56">
        <v>0</v>
      </c>
      <c r="D16" s="53"/>
    </row>
    <row r="17" spans="1:5" x14ac:dyDescent="0.25">
      <c r="A17" s="54"/>
      <c r="B17" s="60"/>
      <c r="C17" s="56"/>
      <c r="D17" s="53"/>
    </row>
    <row r="18" spans="1:5" x14ac:dyDescent="0.25">
      <c r="A18" s="54"/>
      <c r="B18" s="60"/>
      <c r="C18" s="56"/>
      <c r="D18" s="53"/>
    </row>
    <row r="19" spans="1:5" x14ac:dyDescent="0.25">
      <c r="A19" s="1"/>
      <c r="B19" s="61" t="s">
        <v>75</v>
      </c>
      <c r="C19" s="52">
        <f>SUM(C11:C15)</f>
        <v>152596.02399999998</v>
      </c>
      <c r="D19" s="53"/>
      <c r="E19" s="58"/>
    </row>
    <row r="20" spans="1:5" x14ac:dyDescent="0.25">
      <c r="A20" s="1"/>
      <c r="B20" s="61" t="s">
        <v>81</v>
      </c>
      <c r="C20" s="52">
        <f>C6+C9-C19</f>
        <v>6083.3860000000277</v>
      </c>
      <c r="D20" s="53"/>
    </row>
    <row r="21" spans="1:5" x14ac:dyDescent="0.25">
      <c r="A21" s="1"/>
      <c r="B21" s="47"/>
      <c r="C21" s="47"/>
      <c r="D21" s="53"/>
    </row>
    <row r="22" spans="1:5" x14ac:dyDescent="0.25">
      <c r="A22" s="1"/>
      <c r="B22" s="62" t="s">
        <v>76</v>
      </c>
      <c r="C22" s="62"/>
      <c r="D22" s="53"/>
    </row>
    <row r="23" spans="1:5" x14ac:dyDescent="0.25">
      <c r="A23" s="1"/>
      <c r="B23" s="62" t="s">
        <v>77</v>
      </c>
      <c r="C23" s="84">
        <v>48769.2</v>
      </c>
      <c r="D23" s="53"/>
    </row>
    <row r="24" spans="1:5" x14ac:dyDescent="0.25">
      <c r="A24" s="1"/>
      <c r="B24" s="63" t="s">
        <v>86</v>
      </c>
      <c r="C24" s="85">
        <v>58150.7</v>
      </c>
      <c r="D24" s="53"/>
    </row>
    <row r="25" spans="1:5" x14ac:dyDescent="0.25">
      <c r="A25" s="1"/>
      <c r="B25" s="62" t="s">
        <v>78</v>
      </c>
      <c r="C25" s="84">
        <f>C24-C23</f>
        <v>9381.5</v>
      </c>
      <c r="D25" s="53"/>
    </row>
    <row r="26" spans="1:5" x14ac:dyDescent="0.25">
      <c r="A26" s="1"/>
      <c r="B26" s="47"/>
      <c r="C26" s="47"/>
      <c r="D26" s="53"/>
    </row>
    <row r="27" spans="1:5" x14ac:dyDescent="0.25">
      <c r="A27" s="1"/>
      <c r="B27" s="47"/>
      <c r="C27" s="47"/>
      <c r="D27" s="53"/>
    </row>
    <row r="28" spans="1:5" x14ac:dyDescent="0.25">
      <c r="A28" s="1" t="s">
        <v>79</v>
      </c>
      <c r="B28" s="47" t="s">
        <v>87</v>
      </c>
      <c r="C28" s="47"/>
      <c r="D28" s="53"/>
    </row>
    <row r="29" spans="1:5" x14ac:dyDescent="0.25">
      <c r="A29" s="1"/>
      <c r="B29" s="47" t="s">
        <v>88</v>
      </c>
      <c r="C29" s="47"/>
      <c r="D29" s="53"/>
    </row>
    <row r="30" spans="1:5" x14ac:dyDescent="0.25">
      <c r="A30" s="1"/>
      <c r="B30" s="47" t="s">
        <v>89</v>
      </c>
      <c r="C30" s="47"/>
      <c r="D30" s="53"/>
    </row>
    <row r="31" spans="1:5" x14ac:dyDescent="0.25">
      <c r="A31" s="1"/>
      <c r="B31" s="47"/>
      <c r="C31" s="47"/>
      <c r="D31" s="53"/>
    </row>
    <row r="32" spans="1:5" x14ac:dyDescent="0.25">
      <c r="A32" s="1"/>
      <c r="B32" s="47" t="s">
        <v>80</v>
      </c>
      <c r="C32" s="47"/>
      <c r="D32" s="53"/>
    </row>
    <row r="33" spans="1:4" x14ac:dyDescent="0.25">
      <c r="A33" s="1"/>
      <c r="B33" s="47"/>
      <c r="C33" s="47"/>
      <c r="D33" s="53"/>
    </row>
    <row r="34" spans="1:4" x14ac:dyDescent="0.25">
      <c r="A34" s="1"/>
      <c r="B34" s="47"/>
      <c r="C34" s="47"/>
      <c r="D34" s="53"/>
    </row>
    <row r="35" spans="1:4" x14ac:dyDescent="0.25">
      <c r="A35" s="1"/>
      <c r="B35" s="47"/>
      <c r="C35" s="47"/>
      <c r="D35" s="53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2026-02-27T06:38:07Z</dcterms:modified>
</cp:coreProperties>
</file>