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'3кв'!$A$1:$E$51</definedName>
    <definedName name="_xlnm.Print_Area" localSheetId="3">'4кв'!$A$1:$E$48</definedName>
    <definedName name="_xlnm.Print_Area" localSheetId="4">отчет!$A$1:$C$36</definedName>
  </definedNames>
  <calcPr calcId="152511"/>
</workbook>
</file>

<file path=xl/calcChain.xml><?xml version="1.0" encoding="utf-8"?>
<calcChain xmlns="http://schemas.openxmlformats.org/spreadsheetml/2006/main">
  <c r="C28" i="30" l="1"/>
  <c r="C20" i="30" l="1"/>
  <c r="C19" i="30"/>
  <c r="C18" i="30"/>
  <c r="C17" i="30"/>
  <c r="C15" i="30"/>
  <c r="C14" i="30"/>
  <c r="C13" i="30"/>
  <c r="C8" i="30"/>
  <c r="C6" i="30"/>
  <c r="C9" i="30" l="1"/>
  <c r="B44" i="29" l="1"/>
  <c r="E23" i="29"/>
  <c r="C12" i="30" s="1"/>
  <c r="E22" i="29"/>
  <c r="C11" i="30" s="1"/>
  <c r="C22" i="30" l="1"/>
  <c r="C23" i="30" s="1"/>
  <c r="E26" i="29"/>
  <c r="B47" i="29" s="1"/>
  <c r="B48" i="29"/>
  <c r="E29" i="28"/>
  <c r="E22" i="28"/>
  <c r="E25" i="27" l="1"/>
  <c r="E23" i="28" l="1"/>
  <c r="B44" i="27"/>
  <c r="E23" i="27"/>
  <c r="E22" i="27"/>
  <c r="E26" i="27" s="1"/>
  <c r="B47" i="27" s="1"/>
  <c r="B48" i="27" s="1"/>
  <c r="B47" i="28" s="1"/>
  <c r="B50" i="28" l="1"/>
  <c r="B51" i="28" s="1"/>
  <c r="B49" i="26"/>
  <c r="E23" i="26" l="1"/>
  <c r="E22" i="26"/>
  <c r="E26" i="26" s="1"/>
  <c r="B48" i="26" s="1"/>
</calcChain>
</file>

<file path=xl/sharedStrings.xml><?xml version="1.0" encoding="utf-8"?>
<sst xmlns="http://schemas.openxmlformats.org/spreadsheetml/2006/main" count="261" uniqueCount="95">
  <si>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</si>
  <si>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</si>
  <si>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</si>
  <si>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</si>
  <si>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</si>
  <si>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</si>
  <si>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</si>
  <si>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</si>
  <si>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</si>
  <si>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</si>
  <si>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</si>
  <si>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</si>
  <si>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</si>
  <si>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</si>
  <si>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</si>
  <si>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</si>
  <si>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</si>
  <si>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</si>
  <si>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</si>
  <si>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</si>
  <si>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</si>
  <si>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</si>
  <si>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</si>
  <si>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</si>
  <si>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</si>
  <si>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106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</si>
  <si>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№54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</si>
  <si>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</si>
  <si>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</si>
  <si>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</si>
  <si>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</si>
  <si>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</si>
  <si>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</si>
  <si>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</si>
  <si>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</si>
  <si>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- 541,7 м2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</si>
  <si>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</si>
  <si>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</si>
  <si>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</si>
  <si>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Услуги по содержанию многоквартирного дома</t>
  </si>
  <si>
    <t>Расходы по содержанию и тек. ремонту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</si>
  <si>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52 от 31.05.2015 г.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</si>
  <si>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Перекрестовой О.В.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</si>
  <si>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Перекрестовой Ольги Васильевны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</si>
  <si>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</si>
  <si>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</si>
  <si>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 46461,66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</si>
  <si>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</si>
  <si>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</si>
  <si>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 тридцать восемь тысяч триста семьдесят восемь   рублей 30 копеек.</t>
  </si>
  <si>
    <t>2 квартал</t>
  </si>
  <si>
    <t>за 2 квартал 2025 года</t>
  </si>
  <si>
    <t>30.06.2025 г.</t>
  </si>
  <si>
    <t>за 3 квартал 2025 года</t>
  </si>
  <si>
    <t>30.09.2025 г.</t>
  </si>
  <si>
    <t>3 квартал</t>
  </si>
  <si>
    <t>Установка столбика (кв.10)</t>
  </si>
  <si>
    <t>апрель</t>
  </si>
  <si>
    <t>ч/ч</t>
  </si>
  <si>
    <t xml:space="preserve">           2. Всего за период с "01" 04  2025 г. по "30" 06 2025 г. выполнено работ (оказано услуг) на общую сумму  тридцать девять тысяч четыреста семьдесят два рубля 52 копейки.</t>
  </si>
  <si>
    <t>Предъявлено населению  51320,67</t>
  </si>
  <si>
    <t>окраска почтовых ящиков (смета)</t>
  </si>
  <si>
    <t>окраска МАФ (смета)</t>
  </si>
  <si>
    <t>окраска урн (смета)</t>
  </si>
  <si>
    <t>сентябрь</t>
  </si>
  <si>
    <t>поверка ОПУ ТЭ (узел)</t>
  </si>
  <si>
    <t xml:space="preserve">           2. Всего за период с "01" 07  2025 г. по "30" 09 2025 г. выполнено работ (оказано услуг) на общую сумму шестьдесят восемь тысяч шестьсот восемьдесят семь рублей 97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</si>
  <si>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</si>
  <si>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</si>
  <si>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</si>
  <si>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</si>
  <si>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106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</si>
  <si>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</si>
  <si>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</si>
  <si>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</si>
  <si>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</si>
  <si>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</si>
  <si>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</si>
  <si>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</si>
  <si>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</si>
  <si>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</si>
  <si>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</si>
  <si>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</si>
  <si>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</si>
  <si>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</si>
  <si>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</si>
  <si>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</si>
  <si>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</si>
  <si>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3,5  ч/ч</t>
  </si>
  <si>
    <t xml:space="preserve">           2. Всего за период с "01" 10  2025 г. по "31" 12  2025 г. выполнено работ (оказано услуг) на общую сумму сорок тысяч восемьсот сорок семь рублей 00 копеек.</t>
  </si>
  <si>
    <t>Начислено всего 195564,66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</si>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</sst>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4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4" fontId="8" fillId="0" borderId="0" xfId="1" applyNumberFormat="1" applyFont="1"/>
    <xf numFmtId="4" fontId="4" fillId="0" borderId="0" xfId="1" applyNumberFormat="1" applyFont="1"/>
    <xf numFmtId="4" fontId="4" fillId="0" borderId="0" xfId="0" applyNumberFormat="1" applyFont="1"/>
    <xf numFmtId="4" fontId="8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right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31" zoomScaleSheetLayoutView="100" workbookViewId="0">
      <selection activeCell="B50" sqref="B50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0" customHeight="1" x14ac:dyDescent="0.25">
      <c r="A2" s="70" t="s">
        <v>12</v>
      </c>
      <c r="B2" s="71"/>
      <c r="C2" s="71"/>
      <c r="D2" s="71"/>
      <c r="E2" s="71"/>
    </row>
    <row r="3" spans="1:5" ht="13.9" customHeight="1" x14ac:dyDescent="0.25">
      <c r="A3" s="72" t="s">
        <v>47</v>
      </c>
      <c r="B3" s="72"/>
      <c r="C3" s="72"/>
      <c r="D3" s="72"/>
      <c r="E3" s="72"/>
    </row>
    <row r="4" spans="1:5" s="1" customFormat="1" ht="15.75" x14ac:dyDescent="0.25">
      <c r="A4" s="18" t="s">
        <v>13</v>
      </c>
      <c r="B4" s="4"/>
      <c r="C4" s="4"/>
      <c r="D4" s="24"/>
      <c r="E4" s="23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5" t="s">
        <v>1</v>
      </c>
      <c r="B8" s="65"/>
      <c r="C8" s="65"/>
      <c r="D8" s="65"/>
      <c r="E8" s="65"/>
    </row>
    <row r="9" spans="1:5" ht="16.5" customHeight="1" x14ac:dyDescent="0.25">
      <c r="A9" s="60" t="s">
        <v>43</v>
      </c>
      <c r="B9" s="60"/>
      <c r="C9" s="60"/>
      <c r="D9" s="60"/>
      <c r="E9" s="60"/>
    </row>
    <row r="10" spans="1:5" ht="21.6" customHeight="1" x14ac:dyDescent="0.25">
      <c r="A10" s="74" t="s">
        <v>14</v>
      </c>
      <c r="B10" s="75"/>
      <c r="C10" s="75"/>
      <c r="D10" s="75"/>
      <c r="E10" s="75"/>
    </row>
    <row r="11" spans="1:5" ht="34.5" customHeight="1" x14ac:dyDescent="0.25">
      <c r="A11" s="60" t="s">
        <v>41</v>
      </c>
      <c r="B11" s="60"/>
      <c r="C11" s="60"/>
      <c r="D11" s="60"/>
      <c r="E11" s="60"/>
    </row>
    <row r="12" spans="1:5" ht="18.7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60" t="s">
        <v>22</v>
      </c>
      <c r="B13" s="60"/>
      <c r="C13" s="60"/>
      <c r="D13" s="60"/>
      <c r="E13" s="60"/>
    </row>
    <row r="14" spans="1:5" ht="19.5" customHeight="1" x14ac:dyDescent="0.25">
      <c r="A14" s="65" t="s">
        <v>2</v>
      </c>
      <c r="B14" s="66"/>
      <c r="C14" s="66"/>
      <c r="D14" s="66"/>
      <c r="E14" s="66"/>
    </row>
    <row r="15" spans="1:5" x14ac:dyDescent="0.25">
      <c r="A15" s="60" t="s">
        <v>44</v>
      </c>
      <c r="B15" s="60"/>
      <c r="C15" s="60"/>
      <c r="D15" s="60"/>
      <c r="E15" s="60"/>
    </row>
    <row r="16" spans="1:5" x14ac:dyDescent="0.25">
      <c r="A16" s="65" t="s">
        <v>16</v>
      </c>
      <c r="B16" s="66"/>
      <c r="C16" s="66"/>
      <c r="D16" s="66"/>
      <c r="E16" s="66"/>
    </row>
    <row r="17" spans="1:7" ht="28.9" customHeight="1" x14ac:dyDescent="0.25">
      <c r="A17" s="60" t="s">
        <v>17</v>
      </c>
      <c r="B17" s="60"/>
      <c r="C17" s="60"/>
      <c r="D17" s="60"/>
      <c r="E17" s="60"/>
    </row>
    <row r="18" spans="1:7" ht="59.25" customHeight="1" x14ac:dyDescent="0.25">
      <c r="A18" s="60" t="s">
        <v>26</v>
      </c>
      <c r="B18" s="60"/>
      <c r="C18" s="60"/>
      <c r="D18" s="60"/>
      <c r="E18" s="60"/>
    </row>
    <row r="19" spans="1:7" ht="30.6" customHeight="1" x14ac:dyDescent="0.25">
      <c r="A19" s="67" t="s">
        <v>27</v>
      </c>
      <c r="B19" s="67"/>
      <c r="C19" s="67"/>
      <c r="D19" s="67"/>
      <c r="E19" s="67"/>
    </row>
    <row r="20" spans="1:7" x14ac:dyDescent="0.25">
      <c r="A20" s="67"/>
      <c r="B20" s="67"/>
      <c r="C20" s="67"/>
      <c r="D20" s="67"/>
      <c r="E20" s="67"/>
      <c r="F20" s="2">
        <v>541.70000000000005</v>
      </c>
      <c r="G20" s="2">
        <v>3</v>
      </c>
    </row>
    <row r="21" spans="1:7" ht="126.7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38</v>
      </c>
      <c r="C22" s="3" t="s">
        <v>4</v>
      </c>
      <c r="D22" s="3">
        <v>18.809999999999999</v>
      </c>
      <c r="E22" s="8">
        <f>D22*F20*G20</f>
        <v>30568.131000000001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4.68</v>
      </c>
      <c r="E23" s="8">
        <f>D23*F20*G20</f>
        <v>7605.4679999999998</v>
      </c>
    </row>
    <row r="24" spans="1:7" x14ac:dyDescent="0.25">
      <c r="A24" s="7" t="s">
        <v>28</v>
      </c>
      <c r="B24" s="9" t="s">
        <v>29</v>
      </c>
      <c r="C24" s="3" t="s">
        <v>30</v>
      </c>
      <c r="D24" s="3"/>
      <c r="E24" s="8">
        <v>204.7</v>
      </c>
    </row>
    <row r="25" spans="1:7" x14ac:dyDescent="0.25">
      <c r="A25" s="1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38378.298999999999</v>
      </c>
    </row>
    <row r="28" spans="1:7" ht="34.5" customHeight="1" x14ac:dyDescent="0.25">
      <c r="A28" s="68" t="s">
        <v>49</v>
      </c>
      <c r="B28" s="68"/>
      <c r="C28" s="68"/>
      <c r="D28" s="68"/>
      <c r="E28" s="68"/>
    </row>
    <row r="29" spans="1:7" ht="32.25" customHeight="1" x14ac:dyDescent="0.25">
      <c r="A29" s="60" t="s">
        <v>21</v>
      </c>
      <c r="B29" s="60"/>
      <c r="C29" s="60"/>
      <c r="D29" s="60"/>
      <c r="E29" s="60"/>
    </row>
    <row r="30" spans="1:7" ht="19.5" customHeight="1" x14ac:dyDescent="0.25">
      <c r="A30" s="60" t="s">
        <v>20</v>
      </c>
      <c r="B30" s="60"/>
      <c r="C30" s="60"/>
      <c r="D30" s="60"/>
      <c r="E30" s="60"/>
    </row>
    <row r="31" spans="1:7" ht="31.5" customHeight="1" x14ac:dyDescent="0.25">
      <c r="A31" s="60" t="s">
        <v>31</v>
      </c>
      <c r="B31" s="60"/>
      <c r="C31" s="60"/>
      <c r="D31" s="60"/>
      <c r="E31" s="60"/>
    </row>
    <row r="32" spans="1:7" x14ac:dyDescent="0.25">
      <c r="A32" s="60" t="s">
        <v>18</v>
      </c>
      <c r="B32" s="60"/>
      <c r="C32" s="60"/>
      <c r="D32" s="60"/>
      <c r="E32" s="60"/>
    </row>
    <row r="33" spans="1:5" x14ac:dyDescent="0.25">
      <c r="A33" s="64" t="s">
        <v>5</v>
      </c>
      <c r="B33" s="64"/>
      <c r="C33" s="64"/>
      <c r="D33" s="64"/>
      <c r="E33" s="64"/>
    </row>
    <row r="34" spans="1:5" x14ac:dyDescent="0.25">
      <c r="A34" s="60" t="s">
        <v>18</v>
      </c>
      <c r="B34" s="60"/>
      <c r="C34" s="60"/>
      <c r="D34" s="60"/>
      <c r="E34" s="60"/>
    </row>
    <row r="35" spans="1:5" x14ac:dyDescent="0.25">
      <c r="A35" s="61" t="s">
        <v>45</v>
      </c>
      <c r="B35" s="61"/>
      <c r="C35" s="61"/>
      <c r="D35" s="61"/>
      <c r="E35" s="5"/>
    </row>
    <row r="36" spans="1:5" x14ac:dyDescent="0.25">
      <c r="B36" s="62" t="s">
        <v>19</v>
      </c>
      <c r="C36" s="62"/>
      <c r="D36" s="62"/>
      <c r="E36" s="6" t="s">
        <v>6</v>
      </c>
    </row>
    <row r="37" spans="1:5" x14ac:dyDescent="0.25">
      <c r="A37" s="26"/>
      <c r="B37" s="26"/>
      <c r="C37" s="26"/>
      <c r="D37" s="26"/>
      <c r="E37" s="26"/>
    </row>
    <row r="38" spans="1:5" x14ac:dyDescent="0.25">
      <c r="A38" s="63" t="s">
        <v>42</v>
      </c>
      <c r="B38" s="63"/>
      <c r="C38" s="63"/>
      <c r="D38" s="63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2" spans="1:5" x14ac:dyDescent="0.25">
      <c r="A42" s="16" t="s">
        <v>35</v>
      </c>
    </row>
    <row r="43" spans="1:5" x14ac:dyDescent="0.25">
      <c r="A43" s="14" t="s">
        <v>32</v>
      </c>
    </row>
    <row r="44" spans="1:5" x14ac:dyDescent="0.25">
      <c r="A44" s="2" t="s">
        <v>37</v>
      </c>
      <c r="B44" s="19">
        <v>-11080.66</v>
      </c>
    </row>
    <row r="45" spans="1:5" x14ac:dyDescent="0.25">
      <c r="A45" s="25" t="s">
        <v>46</v>
      </c>
      <c r="B45" s="20"/>
    </row>
    <row r="46" spans="1:5" x14ac:dyDescent="0.25">
      <c r="A46" s="2" t="s">
        <v>33</v>
      </c>
      <c r="B46" s="20">
        <v>46461.66</v>
      </c>
    </row>
    <row r="47" spans="1:5" x14ac:dyDescent="0.25">
      <c r="B47" s="20"/>
    </row>
    <row r="48" spans="1:5" ht="30" x14ac:dyDescent="0.25">
      <c r="A48" s="25" t="s">
        <v>40</v>
      </c>
      <c r="B48" s="21">
        <f>E26</f>
        <v>38378.298999999999</v>
      </c>
    </row>
    <row r="49" spans="1:2" x14ac:dyDescent="0.25">
      <c r="A49" s="15" t="s">
        <v>34</v>
      </c>
      <c r="B49" s="22">
        <f>B44+B46+B47-B48</f>
        <v>-2997.2989999999991</v>
      </c>
    </row>
    <row r="51" spans="1:2" x14ac:dyDescent="0.25">
      <c r="B51" s="2">
        <v>-11080.66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31" zoomScaleSheetLayoutView="100" workbookViewId="0">
      <selection activeCell="H32" sqref="H32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0" customHeight="1" x14ac:dyDescent="0.25">
      <c r="A2" s="70" t="s">
        <v>12</v>
      </c>
      <c r="B2" s="71"/>
      <c r="C2" s="71"/>
      <c r="D2" s="71"/>
      <c r="E2" s="71"/>
    </row>
    <row r="3" spans="1:5" ht="13.9" customHeight="1" x14ac:dyDescent="0.25">
      <c r="A3" s="72" t="s">
        <v>51</v>
      </c>
      <c r="B3" s="72"/>
      <c r="C3" s="72"/>
      <c r="D3" s="72"/>
      <c r="E3" s="72"/>
    </row>
    <row r="4" spans="1:5" s="1" customFormat="1" ht="15.75" x14ac:dyDescent="0.25">
      <c r="A4" s="18" t="s">
        <v>13</v>
      </c>
      <c r="B4" s="4"/>
      <c r="C4" s="4"/>
      <c r="D4" s="24"/>
      <c r="E4" s="23" t="s">
        <v>52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5" t="s">
        <v>1</v>
      </c>
      <c r="B8" s="65"/>
      <c r="C8" s="65"/>
      <c r="D8" s="65"/>
      <c r="E8" s="65"/>
    </row>
    <row r="9" spans="1:5" ht="16.5" customHeight="1" x14ac:dyDescent="0.25">
      <c r="A9" s="60" t="s">
        <v>43</v>
      </c>
      <c r="B9" s="60"/>
      <c r="C9" s="60"/>
      <c r="D9" s="60"/>
      <c r="E9" s="60"/>
    </row>
    <row r="10" spans="1:5" ht="21.6" customHeight="1" x14ac:dyDescent="0.25">
      <c r="A10" s="74" t="s">
        <v>14</v>
      </c>
      <c r="B10" s="75"/>
      <c r="C10" s="75"/>
      <c r="D10" s="75"/>
      <c r="E10" s="75"/>
    </row>
    <row r="11" spans="1:5" ht="34.5" customHeight="1" x14ac:dyDescent="0.25">
      <c r="A11" s="60" t="s">
        <v>41</v>
      </c>
      <c r="B11" s="60"/>
      <c r="C11" s="60"/>
      <c r="D11" s="60"/>
      <c r="E11" s="60"/>
    </row>
    <row r="12" spans="1:5" ht="18.7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60" t="s">
        <v>22</v>
      </c>
      <c r="B13" s="60"/>
      <c r="C13" s="60"/>
      <c r="D13" s="60"/>
      <c r="E13" s="60"/>
    </row>
    <row r="14" spans="1:5" ht="19.5" customHeight="1" x14ac:dyDescent="0.25">
      <c r="A14" s="65" t="s">
        <v>2</v>
      </c>
      <c r="B14" s="66"/>
      <c r="C14" s="66"/>
      <c r="D14" s="66"/>
      <c r="E14" s="66"/>
    </row>
    <row r="15" spans="1:5" x14ac:dyDescent="0.25">
      <c r="A15" s="60" t="s">
        <v>44</v>
      </c>
      <c r="B15" s="60"/>
      <c r="C15" s="60"/>
      <c r="D15" s="60"/>
      <c r="E15" s="60"/>
    </row>
    <row r="16" spans="1:5" x14ac:dyDescent="0.25">
      <c r="A16" s="65" t="s">
        <v>16</v>
      </c>
      <c r="B16" s="66"/>
      <c r="C16" s="66"/>
      <c r="D16" s="66"/>
      <c r="E16" s="66"/>
    </row>
    <row r="17" spans="1:7" ht="28.9" customHeight="1" x14ac:dyDescent="0.25">
      <c r="A17" s="60" t="s">
        <v>17</v>
      </c>
      <c r="B17" s="60"/>
      <c r="C17" s="60"/>
      <c r="D17" s="60"/>
      <c r="E17" s="60"/>
    </row>
    <row r="18" spans="1:7" ht="59.25" customHeight="1" x14ac:dyDescent="0.25">
      <c r="A18" s="60" t="s">
        <v>26</v>
      </c>
      <c r="B18" s="60"/>
      <c r="C18" s="60"/>
      <c r="D18" s="60"/>
      <c r="E18" s="60"/>
    </row>
    <row r="19" spans="1:7" ht="30.6" customHeight="1" x14ac:dyDescent="0.25">
      <c r="A19" s="67" t="s">
        <v>27</v>
      </c>
      <c r="B19" s="67"/>
      <c r="C19" s="67"/>
      <c r="D19" s="67"/>
      <c r="E19" s="67"/>
    </row>
    <row r="20" spans="1:7" x14ac:dyDescent="0.25">
      <c r="A20" s="67"/>
      <c r="B20" s="67"/>
      <c r="C20" s="67"/>
      <c r="D20" s="67"/>
      <c r="E20" s="67"/>
      <c r="F20" s="2">
        <v>541.70000000000005</v>
      </c>
      <c r="G20" s="2">
        <v>3</v>
      </c>
    </row>
    <row r="21" spans="1:7" ht="126.7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38</v>
      </c>
      <c r="C22" s="3" t="s">
        <v>4</v>
      </c>
      <c r="D22" s="3">
        <v>18.809999999999999</v>
      </c>
      <c r="E22" s="8">
        <f>D22*F20*G20</f>
        <v>30568.131000000001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4.68</v>
      </c>
      <c r="E23" s="8">
        <f>D23*F20*G20</f>
        <v>7605.4679999999998</v>
      </c>
    </row>
    <row r="24" spans="1:7" x14ac:dyDescent="0.25">
      <c r="A24" s="7" t="s">
        <v>28</v>
      </c>
      <c r="B24" s="9" t="s">
        <v>50</v>
      </c>
      <c r="C24" s="3" t="s">
        <v>30</v>
      </c>
      <c r="D24" s="3"/>
      <c r="E24" s="8">
        <v>130.76</v>
      </c>
    </row>
    <row r="25" spans="1:7" x14ac:dyDescent="0.25">
      <c r="A25" s="31" t="s">
        <v>56</v>
      </c>
      <c r="B25" s="9" t="s">
        <v>57</v>
      </c>
      <c r="C25" s="3" t="s">
        <v>58</v>
      </c>
      <c r="D25" s="3">
        <v>3.5</v>
      </c>
      <c r="E25" s="8">
        <f>D25*333.76</f>
        <v>1168.1599999999999</v>
      </c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39472.519</v>
      </c>
    </row>
    <row r="28" spans="1:7" ht="34.5" customHeight="1" x14ac:dyDescent="0.25">
      <c r="A28" s="68" t="s">
        <v>59</v>
      </c>
      <c r="B28" s="68"/>
      <c r="C28" s="68"/>
      <c r="D28" s="68"/>
      <c r="E28" s="68"/>
    </row>
    <row r="29" spans="1:7" ht="32.25" customHeight="1" x14ac:dyDescent="0.25">
      <c r="A29" s="60" t="s">
        <v>21</v>
      </c>
      <c r="B29" s="60"/>
      <c r="C29" s="60"/>
      <c r="D29" s="60"/>
      <c r="E29" s="60"/>
    </row>
    <row r="30" spans="1:7" ht="19.5" customHeight="1" x14ac:dyDescent="0.25">
      <c r="A30" s="60" t="s">
        <v>20</v>
      </c>
      <c r="B30" s="60"/>
      <c r="C30" s="60"/>
      <c r="D30" s="60"/>
      <c r="E30" s="60"/>
    </row>
    <row r="31" spans="1:7" ht="31.5" customHeight="1" x14ac:dyDescent="0.25">
      <c r="A31" s="60" t="s">
        <v>31</v>
      </c>
      <c r="B31" s="60"/>
      <c r="C31" s="60"/>
      <c r="D31" s="60"/>
      <c r="E31" s="60"/>
    </row>
    <row r="32" spans="1:7" x14ac:dyDescent="0.25">
      <c r="A32" s="60" t="s">
        <v>18</v>
      </c>
      <c r="B32" s="60"/>
      <c r="C32" s="60"/>
      <c r="D32" s="60"/>
      <c r="E32" s="60"/>
    </row>
    <row r="33" spans="1:5" x14ac:dyDescent="0.25">
      <c r="A33" s="64" t="s">
        <v>5</v>
      </c>
      <c r="B33" s="64"/>
      <c r="C33" s="64"/>
      <c r="D33" s="64"/>
      <c r="E33" s="64"/>
    </row>
    <row r="34" spans="1:5" x14ac:dyDescent="0.25">
      <c r="A34" s="60" t="s">
        <v>18</v>
      </c>
      <c r="B34" s="60"/>
      <c r="C34" s="60"/>
      <c r="D34" s="60"/>
      <c r="E34" s="60"/>
    </row>
    <row r="35" spans="1:5" x14ac:dyDescent="0.25">
      <c r="A35" s="61" t="s">
        <v>45</v>
      </c>
      <c r="B35" s="61"/>
      <c r="C35" s="61"/>
      <c r="D35" s="61"/>
      <c r="E35" s="5"/>
    </row>
    <row r="36" spans="1:5" x14ac:dyDescent="0.25">
      <c r="B36" s="62" t="s">
        <v>19</v>
      </c>
      <c r="C36" s="62"/>
      <c r="D36" s="62"/>
      <c r="E36" s="6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63" t="s">
        <v>42</v>
      </c>
      <c r="B38" s="63"/>
      <c r="C38" s="63"/>
      <c r="D38" s="63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2" spans="1:5" x14ac:dyDescent="0.25">
      <c r="A42" s="16" t="s">
        <v>35</v>
      </c>
    </row>
    <row r="43" spans="1:5" x14ac:dyDescent="0.25">
      <c r="A43" s="14" t="s">
        <v>32</v>
      </c>
    </row>
    <row r="44" spans="1:5" x14ac:dyDescent="0.25">
      <c r="A44" s="2" t="s">
        <v>37</v>
      </c>
      <c r="B44" s="19">
        <f>'1кв'!B49</f>
        <v>-2997.2989999999991</v>
      </c>
    </row>
    <row r="45" spans="1:5" x14ac:dyDescent="0.25">
      <c r="A45" s="30" t="s">
        <v>46</v>
      </c>
      <c r="B45" s="20"/>
    </row>
    <row r="46" spans="1:5" x14ac:dyDescent="0.25">
      <c r="A46" s="2" t="s">
        <v>33</v>
      </c>
      <c r="B46" s="20">
        <v>46461.66</v>
      </c>
    </row>
    <row r="47" spans="1:5" ht="30" x14ac:dyDescent="0.25">
      <c r="A47" s="30" t="s">
        <v>40</v>
      </c>
      <c r="B47" s="21">
        <f>E26</f>
        <v>39472.519</v>
      </c>
    </row>
    <row r="48" spans="1:5" x14ac:dyDescent="0.25">
      <c r="A48" s="15" t="s">
        <v>34</v>
      </c>
      <c r="B48" s="22">
        <f>B44+B46-B47</f>
        <v>3991.8420000000042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A25" sqref="A25:A28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0" customHeight="1" x14ac:dyDescent="0.25">
      <c r="A2" s="70" t="s">
        <v>12</v>
      </c>
      <c r="B2" s="71"/>
      <c r="C2" s="71"/>
      <c r="D2" s="71"/>
      <c r="E2" s="71"/>
    </row>
    <row r="3" spans="1:5" ht="13.9" customHeight="1" x14ac:dyDescent="0.25">
      <c r="A3" s="72" t="s">
        <v>53</v>
      </c>
      <c r="B3" s="72"/>
      <c r="C3" s="72"/>
      <c r="D3" s="72"/>
      <c r="E3" s="72"/>
    </row>
    <row r="4" spans="1:5" s="1" customFormat="1" ht="15.75" x14ac:dyDescent="0.25">
      <c r="A4" s="18" t="s">
        <v>13</v>
      </c>
      <c r="B4" s="4"/>
      <c r="C4" s="4"/>
      <c r="D4" s="24"/>
      <c r="E4" s="23" t="s">
        <v>54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5" t="s">
        <v>1</v>
      </c>
      <c r="B8" s="65"/>
      <c r="C8" s="65"/>
      <c r="D8" s="65"/>
      <c r="E8" s="65"/>
    </row>
    <row r="9" spans="1:5" ht="16.5" customHeight="1" x14ac:dyDescent="0.25">
      <c r="A9" s="60" t="s">
        <v>43</v>
      </c>
      <c r="B9" s="60"/>
      <c r="C9" s="60"/>
      <c r="D9" s="60"/>
      <c r="E9" s="60"/>
    </row>
    <row r="10" spans="1:5" ht="21.6" customHeight="1" x14ac:dyDescent="0.25">
      <c r="A10" s="74" t="s">
        <v>14</v>
      </c>
      <c r="B10" s="75"/>
      <c r="C10" s="75"/>
      <c r="D10" s="75"/>
      <c r="E10" s="75"/>
    </row>
    <row r="11" spans="1:5" ht="34.5" customHeight="1" x14ac:dyDescent="0.25">
      <c r="A11" s="60" t="s">
        <v>41</v>
      </c>
      <c r="B11" s="60"/>
      <c r="C11" s="60"/>
      <c r="D11" s="60"/>
      <c r="E11" s="60"/>
    </row>
    <row r="12" spans="1:5" ht="18.7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60" t="s">
        <v>22</v>
      </c>
      <c r="B13" s="60"/>
      <c r="C13" s="60"/>
      <c r="D13" s="60"/>
      <c r="E13" s="60"/>
    </row>
    <row r="14" spans="1:5" ht="19.5" customHeight="1" x14ac:dyDescent="0.25">
      <c r="A14" s="65" t="s">
        <v>2</v>
      </c>
      <c r="B14" s="66"/>
      <c r="C14" s="66"/>
      <c r="D14" s="66"/>
      <c r="E14" s="66"/>
    </row>
    <row r="15" spans="1:5" x14ac:dyDescent="0.25">
      <c r="A15" s="60" t="s">
        <v>44</v>
      </c>
      <c r="B15" s="60"/>
      <c r="C15" s="60"/>
      <c r="D15" s="60"/>
      <c r="E15" s="60"/>
    </row>
    <row r="16" spans="1:5" x14ac:dyDescent="0.25">
      <c r="A16" s="65" t="s">
        <v>16</v>
      </c>
      <c r="B16" s="66"/>
      <c r="C16" s="66"/>
      <c r="D16" s="66"/>
      <c r="E16" s="66"/>
    </row>
    <row r="17" spans="1:7" ht="28.9" customHeight="1" x14ac:dyDescent="0.25">
      <c r="A17" s="60" t="s">
        <v>17</v>
      </c>
      <c r="B17" s="60"/>
      <c r="C17" s="60"/>
      <c r="D17" s="60"/>
      <c r="E17" s="60"/>
    </row>
    <row r="18" spans="1:7" ht="59.25" customHeight="1" x14ac:dyDescent="0.25">
      <c r="A18" s="60" t="s">
        <v>26</v>
      </c>
      <c r="B18" s="60"/>
      <c r="C18" s="60"/>
      <c r="D18" s="60"/>
      <c r="E18" s="60"/>
    </row>
    <row r="19" spans="1:7" ht="30.6" customHeight="1" x14ac:dyDescent="0.25">
      <c r="A19" s="67" t="s">
        <v>27</v>
      </c>
      <c r="B19" s="67"/>
      <c r="C19" s="67"/>
      <c r="D19" s="67"/>
      <c r="E19" s="67"/>
    </row>
    <row r="20" spans="1:7" x14ac:dyDescent="0.25">
      <c r="A20" s="67"/>
      <c r="B20" s="67"/>
      <c r="C20" s="67"/>
      <c r="D20" s="67"/>
      <c r="E20" s="67"/>
      <c r="F20" s="2">
        <v>541.70000000000005</v>
      </c>
      <c r="G20" s="2">
        <v>3</v>
      </c>
    </row>
    <row r="21" spans="1:7" ht="126.7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38</v>
      </c>
      <c r="C22" s="3" t="s">
        <v>4</v>
      </c>
      <c r="D22" s="3">
        <v>19.86</v>
      </c>
      <c r="E22" s="8">
        <f>D22*F20*G20</f>
        <v>32274.486000000001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5.12</v>
      </c>
      <c r="E23" s="8">
        <f>D23*F20*G20</f>
        <v>8320.5120000000006</v>
      </c>
    </row>
    <row r="24" spans="1:7" x14ac:dyDescent="0.25">
      <c r="A24" s="7" t="s">
        <v>28</v>
      </c>
      <c r="B24" s="9" t="s">
        <v>55</v>
      </c>
      <c r="C24" s="3" t="s">
        <v>30</v>
      </c>
      <c r="D24" s="3"/>
    </row>
    <row r="25" spans="1:7" ht="22.5" customHeight="1" x14ac:dyDescent="0.25">
      <c r="A25" s="31" t="s">
        <v>61</v>
      </c>
      <c r="B25" s="9" t="s">
        <v>64</v>
      </c>
      <c r="C25" s="3" t="s">
        <v>30</v>
      </c>
      <c r="D25" s="3"/>
      <c r="E25" s="8">
        <v>599.70000000000005</v>
      </c>
    </row>
    <row r="26" spans="1:7" x14ac:dyDescent="0.25">
      <c r="A26" s="35" t="s">
        <v>62</v>
      </c>
      <c r="B26" s="9" t="s">
        <v>64</v>
      </c>
      <c r="C26" s="3" t="s">
        <v>30</v>
      </c>
      <c r="D26" s="3"/>
      <c r="E26" s="8">
        <v>8371.2000000000007</v>
      </c>
    </row>
    <row r="27" spans="1:7" x14ac:dyDescent="0.25">
      <c r="A27" s="31" t="s">
        <v>63</v>
      </c>
      <c r="B27" s="9" t="s">
        <v>64</v>
      </c>
      <c r="C27" s="3" t="s">
        <v>30</v>
      </c>
      <c r="D27" s="3"/>
      <c r="E27" s="8">
        <v>952.07</v>
      </c>
    </row>
    <row r="28" spans="1:7" x14ac:dyDescent="0.25">
      <c r="A28" s="31" t="s">
        <v>65</v>
      </c>
      <c r="B28" s="9" t="s">
        <v>64</v>
      </c>
      <c r="C28" s="3" t="s">
        <v>30</v>
      </c>
      <c r="D28" s="3"/>
      <c r="E28" s="8">
        <v>18170</v>
      </c>
    </row>
    <row r="29" spans="1:7" s="14" customFormat="1" ht="14.25" x14ac:dyDescent="0.2">
      <c r="A29" s="10" t="s">
        <v>24</v>
      </c>
      <c r="B29" s="11"/>
      <c r="C29" s="12"/>
      <c r="D29" s="12"/>
      <c r="E29" s="13">
        <f>SUM(E22:E28)</f>
        <v>68687.967999999993</v>
      </c>
    </row>
    <row r="31" spans="1:7" ht="34.5" customHeight="1" x14ac:dyDescent="0.25">
      <c r="A31" s="68" t="s">
        <v>66</v>
      </c>
      <c r="B31" s="68"/>
      <c r="C31" s="68"/>
      <c r="D31" s="68"/>
      <c r="E31" s="68"/>
    </row>
    <row r="32" spans="1:7" ht="32.25" customHeight="1" x14ac:dyDescent="0.25">
      <c r="A32" s="60" t="s">
        <v>21</v>
      </c>
      <c r="B32" s="60"/>
      <c r="C32" s="60"/>
      <c r="D32" s="60"/>
      <c r="E32" s="60"/>
    </row>
    <row r="33" spans="1:5" ht="19.5" customHeight="1" x14ac:dyDescent="0.25">
      <c r="A33" s="60" t="s">
        <v>20</v>
      </c>
      <c r="B33" s="60"/>
      <c r="C33" s="60"/>
      <c r="D33" s="60"/>
      <c r="E33" s="60"/>
    </row>
    <row r="34" spans="1:5" ht="31.5" customHeight="1" x14ac:dyDescent="0.25">
      <c r="A34" s="60" t="s">
        <v>31</v>
      </c>
      <c r="B34" s="60"/>
      <c r="C34" s="60"/>
      <c r="D34" s="60"/>
      <c r="E34" s="60"/>
    </row>
    <row r="35" spans="1:5" x14ac:dyDescent="0.25">
      <c r="A35" s="60" t="s">
        <v>18</v>
      </c>
      <c r="B35" s="60"/>
      <c r="C35" s="60"/>
      <c r="D35" s="60"/>
      <c r="E35" s="60"/>
    </row>
    <row r="36" spans="1:5" x14ac:dyDescent="0.25">
      <c r="A36" s="64" t="s">
        <v>5</v>
      </c>
      <c r="B36" s="64"/>
      <c r="C36" s="64"/>
      <c r="D36" s="64"/>
      <c r="E36" s="64"/>
    </row>
    <row r="37" spans="1:5" x14ac:dyDescent="0.25">
      <c r="A37" s="60" t="s">
        <v>18</v>
      </c>
      <c r="B37" s="60"/>
      <c r="C37" s="60"/>
      <c r="D37" s="60"/>
      <c r="E37" s="60"/>
    </row>
    <row r="38" spans="1:5" x14ac:dyDescent="0.25">
      <c r="A38" s="61" t="s">
        <v>45</v>
      </c>
      <c r="B38" s="61"/>
      <c r="C38" s="61"/>
      <c r="D38" s="61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0" spans="1:5" x14ac:dyDescent="0.25">
      <c r="A40" s="28"/>
      <c r="B40" s="28"/>
      <c r="C40" s="28"/>
      <c r="D40" s="28"/>
      <c r="E40" s="28"/>
    </row>
    <row r="41" spans="1:5" x14ac:dyDescent="0.25">
      <c r="A41" s="63" t="s">
        <v>42</v>
      </c>
      <c r="B41" s="63"/>
      <c r="C41" s="63"/>
      <c r="D41" s="63"/>
      <c r="E41" s="5"/>
    </row>
    <row r="42" spans="1:5" x14ac:dyDescent="0.25">
      <c r="B42" s="62" t="s">
        <v>19</v>
      </c>
      <c r="C42" s="62"/>
      <c r="D42" s="62"/>
      <c r="E42" s="6" t="s">
        <v>6</v>
      </c>
    </row>
    <row r="45" spans="1:5" x14ac:dyDescent="0.25">
      <c r="A45" s="16" t="s">
        <v>35</v>
      </c>
    </row>
    <row r="46" spans="1:5" x14ac:dyDescent="0.25">
      <c r="A46" s="14" t="s">
        <v>32</v>
      </c>
    </row>
    <row r="47" spans="1:5" x14ac:dyDescent="0.25">
      <c r="A47" s="2" t="s">
        <v>37</v>
      </c>
      <c r="B47" s="19">
        <f>'2кв'!B48</f>
        <v>3991.8420000000042</v>
      </c>
    </row>
    <row r="48" spans="1:5" x14ac:dyDescent="0.25">
      <c r="A48" s="30" t="s">
        <v>60</v>
      </c>
      <c r="B48" s="20"/>
    </row>
    <row r="49" spans="1:2" x14ac:dyDescent="0.25">
      <c r="A49" s="2" t="s">
        <v>33</v>
      </c>
      <c r="B49" s="20">
        <v>48320.95</v>
      </c>
    </row>
    <row r="50" spans="1:2" ht="30" x14ac:dyDescent="0.25">
      <c r="A50" s="30" t="s">
        <v>40</v>
      </c>
      <c r="B50" s="21">
        <f>E29</f>
        <v>68687.967999999993</v>
      </c>
    </row>
    <row r="51" spans="1:2" x14ac:dyDescent="0.25">
      <c r="A51" s="15" t="s">
        <v>34</v>
      </c>
      <c r="B51" s="22">
        <f>B47+B49-B50</f>
        <v>-16375.175999999992</v>
      </c>
    </row>
  </sheetData>
  <mergeCells count="29">
    <mergeCell ref="A37:E37"/>
    <mergeCell ref="A38:D38"/>
    <mergeCell ref="B39:D39"/>
    <mergeCell ref="A41:D41"/>
    <mergeCell ref="B42:D42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5" zoomScaleSheetLayoutView="100" workbookViewId="0">
      <selection activeCell="A28" sqref="A28:E28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0" customHeight="1" x14ac:dyDescent="0.25">
      <c r="A2" s="70" t="s">
        <v>12</v>
      </c>
      <c r="B2" s="71"/>
      <c r="C2" s="71"/>
      <c r="D2" s="71"/>
      <c r="E2" s="71"/>
    </row>
    <row r="3" spans="1:5" ht="13.9" customHeight="1" x14ac:dyDescent="0.25">
      <c r="A3" s="72" t="s">
        <v>67</v>
      </c>
      <c r="B3" s="72"/>
      <c r="C3" s="72"/>
      <c r="D3" s="72"/>
      <c r="E3" s="72"/>
    </row>
    <row r="4" spans="1:5" s="1" customFormat="1" ht="15.75" x14ac:dyDescent="0.25">
      <c r="A4" s="18" t="s">
        <v>13</v>
      </c>
      <c r="B4" s="4"/>
      <c r="C4" s="4"/>
      <c r="D4" s="2"/>
      <c r="E4" s="36">
        <v>46022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5" t="s">
        <v>1</v>
      </c>
      <c r="B8" s="65"/>
      <c r="C8" s="65"/>
      <c r="D8" s="65"/>
      <c r="E8" s="65"/>
    </row>
    <row r="9" spans="1:5" ht="16.5" customHeight="1" x14ac:dyDescent="0.25">
      <c r="A9" s="60" t="s">
        <v>43</v>
      </c>
      <c r="B9" s="60"/>
      <c r="C9" s="60"/>
      <c r="D9" s="60"/>
      <c r="E9" s="60"/>
    </row>
    <row r="10" spans="1:5" ht="21.6" customHeight="1" x14ac:dyDescent="0.25">
      <c r="A10" s="74" t="s">
        <v>14</v>
      </c>
      <c r="B10" s="75"/>
      <c r="C10" s="75"/>
      <c r="D10" s="75"/>
      <c r="E10" s="75"/>
    </row>
    <row r="11" spans="1:5" ht="34.5" customHeight="1" x14ac:dyDescent="0.25">
      <c r="A11" s="60" t="s">
        <v>41</v>
      </c>
      <c r="B11" s="60"/>
      <c r="C11" s="60"/>
      <c r="D11" s="60"/>
      <c r="E11" s="60"/>
    </row>
    <row r="12" spans="1:5" ht="18.7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60" t="s">
        <v>22</v>
      </c>
      <c r="B13" s="60"/>
      <c r="C13" s="60"/>
      <c r="D13" s="60"/>
      <c r="E13" s="60"/>
    </row>
    <row r="14" spans="1:5" ht="19.5" customHeight="1" x14ac:dyDescent="0.25">
      <c r="A14" s="65" t="s">
        <v>2</v>
      </c>
      <c r="B14" s="66"/>
      <c r="C14" s="66"/>
      <c r="D14" s="66"/>
      <c r="E14" s="66"/>
    </row>
    <row r="15" spans="1:5" x14ac:dyDescent="0.25">
      <c r="A15" s="60" t="s">
        <v>44</v>
      </c>
      <c r="B15" s="60"/>
      <c r="C15" s="60"/>
      <c r="D15" s="60"/>
      <c r="E15" s="60"/>
    </row>
    <row r="16" spans="1:5" x14ac:dyDescent="0.25">
      <c r="A16" s="65" t="s">
        <v>16</v>
      </c>
      <c r="B16" s="66"/>
      <c r="C16" s="66"/>
      <c r="D16" s="66"/>
      <c r="E16" s="66"/>
    </row>
    <row r="17" spans="1:7" ht="28.9" customHeight="1" x14ac:dyDescent="0.25">
      <c r="A17" s="60" t="s">
        <v>17</v>
      </c>
      <c r="B17" s="60"/>
      <c r="C17" s="60"/>
      <c r="D17" s="60"/>
      <c r="E17" s="60"/>
    </row>
    <row r="18" spans="1:7" ht="59.25" customHeight="1" x14ac:dyDescent="0.25">
      <c r="A18" s="60" t="s">
        <v>26</v>
      </c>
      <c r="B18" s="60"/>
      <c r="C18" s="60"/>
      <c r="D18" s="60"/>
      <c r="E18" s="60"/>
    </row>
    <row r="19" spans="1:7" ht="30.6" customHeight="1" x14ac:dyDescent="0.25">
      <c r="A19" s="67" t="s">
        <v>27</v>
      </c>
      <c r="B19" s="67"/>
      <c r="C19" s="67"/>
      <c r="D19" s="67"/>
      <c r="E19" s="67"/>
    </row>
    <row r="20" spans="1:7" x14ac:dyDescent="0.25">
      <c r="A20" s="67"/>
      <c r="B20" s="67"/>
      <c r="C20" s="67"/>
      <c r="D20" s="67"/>
      <c r="E20" s="67"/>
      <c r="F20" s="2">
        <v>541.70000000000005</v>
      </c>
      <c r="G20" s="2">
        <v>3</v>
      </c>
    </row>
    <row r="21" spans="1:7" ht="126.7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38</v>
      </c>
      <c r="C22" s="3" t="s">
        <v>4</v>
      </c>
      <c r="D22" s="3">
        <v>19.86</v>
      </c>
      <c r="E22" s="8">
        <f>D22*F20*G20</f>
        <v>32274.486000000001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5.12</v>
      </c>
      <c r="E23" s="8">
        <f>D23*F20*G20</f>
        <v>8320.5120000000006</v>
      </c>
    </row>
    <row r="24" spans="1:7" x14ac:dyDescent="0.25">
      <c r="A24" s="7" t="s">
        <v>28</v>
      </c>
      <c r="B24" s="9" t="s">
        <v>68</v>
      </c>
      <c r="C24" s="3" t="s">
        <v>30</v>
      </c>
      <c r="D24" s="3"/>
      <c r="E24" s="82">
        <v>252</v>
      </c>
    </row>
    <row r="25" spans="1:7" ht="22.5" customHeight="1" x14ac:dyDescent="0.25">
      <c r="A25" s="31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40846.998</v>
      </c>
    </row>
    <row r="28" spans="1:7" ht="34.5" customHeight="1" x14ac:dyDescent="0.25">
      <c r="A28" s="68" t="s">
        <v>89</v>
      </c>
      <c r="B28" s="68"/>
      <c r="C28" s="68"/>
      <c r="D28" s="68"/>
      <c r="E28" s="68"/>
    </row>
    <row r="29" spans="1:7" ht="32.25" customHeight="1" x14ac:dyDescent="0.25">
      <c r="A29" s="60" t="s">
        <v>21</v>
      </c>
      <c r="B29" s="60"/>
      <c r="C29" s="60"/>
      <c r="D29" s="60"/>
      <c r="E29" s="60"/>
    </row>
    <row r="30" spans="1:7" ht="19.5" customHeight="1" x14ac:dyDescent="0.25">
      <c r="A30" s="60" t="s">
        <v>20</v>
      </c>
      <c r="B30" s="60"/>
      <c r="C30" s="60"/>
      <c r="D30" s="60"/>
      <c r="E30" s="60"/>
    </row>
    <row r="31" spans="1:7" ht="31.5" customHeight="1" x14ac:dyDescent="0.25">
      <c r="A31" s="60" t="s">
        <v>31</v>
      </c>
      <c r="B31" s="60"/>
      <c r="C31" s="60"/>
      <c r="D31" s="60"/>
      <c r="E31" s="60"/>
    </row>
    <row r="32" spans="1:7" x14ac:dyDescent="0.25">
      <c r="A32" s="60" t="s">
        <v>18</v>
      </c>
      <c r="B32" s="60"/>
      <c r="C32" s="60"/>
      <c r="D32" s="60"/>
      <c r="E32" s="60"/>
    </row>
    <row r="33" spans="1:5" x14ac:dyDescent="0.25">
      <c r="A33" s="64" t="s">
        <v>5</v>
      </c>
      <c r="B33" s="64"/>
      <c r="C33" s="64"/>
      <c r="D33" s="64"/>
      <c r="E33" s="64"/>
    </row>
    <row r="34" spans="1:5" x14ac:dyDescent="0.25">
      <c r="A34" s="60" t="s">
        <v>18</v>
      </c>
      <c r="B34" s="60"/>
      <c r="C34" s="60"/>
      <c r="D34" s="60"/>
      <c r="E34" s="60"/>
    </row>
    <row r="35" spans="1:5" x14ac:dyDescent="0.25">
      <c r="A35" s="61" t="s">
        <v>45</v>
      </c>
      <c r="B35" s="61"/>
      <c r="C35" s="61"/>
      <c r="D35" s="61"/>
      <c r="E35" s="5"/>
    </row>
    <row r="36" spans="1:5" x14ac:dyDescent="0.25">
      <c r="B36" s="62" t="s">
        <v>19</v>
      </c>
      <c r="C36" s="62"/>
      <c r="D36" s="62"/>
      <c r="E36" s="6" t="s">
        <v>6</v>
      </c>
    </row>
    <row r="37" spans="1:5" x14ac:dyDescent="0.25">
      <c r="A37" s="32"/>
      <c r="B37" s="32"/>
      <c r="C37" s="32"/>
      <c r="D37" s="32"/>
      <c r="E37" s="32"/>
    </row>
    <row r="38" spans="1:5" x14ac:dyDescent="0.25">
      <c r="A38" s="63" t="s">
        <v>42</v>
      </c>
      <c r="B38" s="63"/>
      <c r="C38" s="63"/>
      <c r="D38" s="63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2" spans="1:5" x14ac:dyDescent="0.25">
      <c r="A42" s="16" t="s">
        <v>35</v>
      </c>
    </row>
    <row r="43" spans="1:5" x14ac:dyDescent="0.25">
      <c r="A43" s="14" t="s">
        <v>32</v>
      </c>
    </row>
    <row r="44" spans="1:5" x14ac:dyDescent="0.25">
      <c r="A44" s="2" t="s">
        <v>37</v>
      </c>
      <c r="B44" s="19">
        <f>'3кв'!B51</f>
        <v>-16375.175999999992</v>
      </c>
    </row>
    <row r="45" spans="1:5" x14ac:dyDescent="0.25">
      <c r="A45" s="34" t="s">
        <v>60</v>
      </c>
      <c r="B45" s="20"/>
    </row>
    <row r="46" spans="1:5" x14ac:dyDescent="0.25">
      <c r="A46" s="2" t="s">
        <v>33</v>
      </c>
      <c r="B46" s="20">
        <v>52700.72</v>
      </c>
    </row>
    <row r="47" spans="1:5" ht="30" x14ac:dyDescent="0.25">
      <c r="A47" s="34" t="s">
        <v>40</v>
      </c>
      <c r="B47" s="21">
        <f>E26</f>
        <v>40846.998</v>
      </c>
    </row>
    <row r="48" spans="1:5" x14ac:dyDescent="0.25">
      <c r="A48" s="15" t="s">
        <v>34</v>
      </c>
      <c r="B48" s="22">
        <f>B44+B46-B47</f>
        <v>-4521.4539999999906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zoomScaleSheetLayoutView="100" workbookViewId="0">
      <selection activeCell="B30" sqref="B30"/>
    </sheetView>
  </sheetViews>
  <sheetFormatPr defaultRowHeight="15.75" x14ac:dyDescent="0.25"/>
  <cols>
    <col min="1" max="1" width="10.5703125" style="38" customWidth="1"/>
    <col min="2" max="2" width="69.5703125" style="38" customWidth="1"/>
    <col min="3" max="3" width="15.28515625" style="38" customWidth="1"/>
    <col min="4" max="4" width="11.85546875" style="38" customWidth="1"/>
    <col min="5" max="5" width="14.7109375" style="38" customWidth="1"/>
    <col min="6" max="6" width="12.42578125" style="38" customWidth="1"/>
    <col min="7" max="7" width="12" style="38" customWidth="1"/>
    <col min="8" max="8" width="13.5703125" style="38" customWidth="1"/>
    <col min="9" max="16384" width="9.140625" style="38"/>
  </cols>
  <sheetData>
    <row r="1" spans="1:5" x14ac:dyDescent="0.25">
      <c r="A1" s="77" t="s">
        <v>69</v>
      </c>
      <c r="B1" s="77"/>
      <c r="C1" s="77"/>
      <c r="D1" s="37"/>
    </row>
    <row r="2" spans="1:5" x14ac:dyDescent="0.25">
      <c r="A2" s="78" t="s">
        <v>70</v>
      </c>
      <c r="B2" s="78"/>
      <c r="C2" s="78"/>
      <c r="D2" s="39"/>
    </row>
    <row r="3" spans="1:5" x14ac:dyDescent="0.25">
      <c r="A3" s="78" t="s">
        <v>87</v>
      </c>
      <c r="B3" s="78"/>
      <c r="C3" s="78"/>
      <c r="D3" s="39"/>
    </row>
    <row r="4" spans="1:5" x14ac:dyDescent="0.25">
      <c r="A4" s="77" t="s">
        <v>71</v>
      </c>
      <c r="B4" s="77"/>
      <c r="C4" s="77"/>
      <c r="D4" s="37"/>
    </row>
    <row r="5" spans="1:5" x14ac:dyDescent="0.25">
      <c r="A5" s="79"/>
      <c r="B5" s="79"/>
      <c r="C5" s="79"/>
      <c r="D5" s="1"/>
    </row>
    <row r="6" spans="1:5" x14ac:dyDescent="0.25">
      <c r="A6" s="39"/>
      <c r="B6" s="40" t="s">
        <v>72</v>
      </c>
      <c r="C6" s="41">
        <f>'1кв'!B44</f>
        <v>-11080.66</v>
      </c>
      <c r="D6" s="42"/>
    </row>
    <row r="7" spans="1:5" x14ac:dyDescent="0.25">
      <c r="A7" s="43" t="s">
        <v>73</v>
      </c>
      <c r="B7" s="40" t="s">
        <v>90</v>
      </c>
      <c r="C7" s="41"/>
      <c r="D7" s="42"/>
    </row>
    <row r="8" spans="1:5" x14ac:dyDescent="0.25">
      <c r="B8" s="44" t="s">
        <v>74</v>
      </c>
      <c r="C8" s="45">
        <f>'1кв'!B46+'2кв'!B46+'3кв'!B49+'4кв'!B46</f>
        <v>193944.99000000002</v>
      </c>
      <c r="D8" s="46"/>
    </row>
    <row r="9" spans="1:5" x14ac:dyDescent="0.25">
      <c r="A9" s="47"/>
      <c r="B9" s="44" t="s">
        <v>75</v>
      </c>
      <c r="C9" s="48">
        <f>SUM(C8:C8)</f>
        <v>193944.99000000002</v>
      </c>
      <c r="D9" s="42"/>
    </row>
    <row r="10" spans="1:5" x14ac:dyDescent="0.25">
      <c r="A10" s="1"/>
      <c r="B10" s="76"/>
      <c r="C10" s="76"/>
      <c r="D10" s="49"/>
    </row>
    <row r="11" spans="1:5" x14ac:dyDescent="0.25">
      <c r="A11" s="50" t="s">
        <v>76</v>
      </c>
      <c r="B11" s="51" t="s">
        <v>77</v>
      </c>
      <c r="C11" s="52">
        <f>'1кв'!E22+'2кв'!E22+'3кв'!E22+'4кв'!E22</f>
        <v>125685.23400000001</v>
      </c>
      <c r="D11" s="49"/>
    </row>
    <row r="12" spans="1:5" x14ac:dyDescent="0.25">
      <c r="A12" s="50"/>
      <c r="B12" s="53" t="s">
        <v>36</v>
      </c>
      <c r="C12" s="52">
        <f>'1кв'!E23+'2кв'!E23+'3кв'!E23+'4кв'!E23</f>
        <v>31851.96</v>
      </c>
      <c r="D12" s="49"/>
    </row>
    <row r="13" spans="1:5" x14ac:dyDescent="0.25">
      <c r="A13" s="1"/>
      <c r="B13" s="53" t="s">
        <v>28</v>
      </c>
      <c r="C13" s="52">
        <f>'1кв'!E24+'2кв'!E24+'3кв'!E24+'4кв'!E24</f>
        <v>587.46</v>
      </c>
      <c r="D13" s="49"/>
      <c r="E13" s="54"/>
    </row>
    <row r="14" spans="1:5" x14ac:dyDescent="0.25">
      <c r="A14" s="50"/>
      <c r="B14" s="55" t="s">
        <v>88</v>
      </c>
      <c r="C14" s="52">
        <f>'2кв'!E25</f>
        <v>1168.1599999999999</v>
      </c>
      <c r="D14" s="49"/>
    </row>
    <row r="15" spans="1:5" x14ac:dyDescent="0.25">
      <c r="A15" s="50"/>
      <c r="B15" s="56" t="s">
        <v>78</v>
      </c>
      <c r="C15" s="52">
        <f>'3кв'!E25+'3кв'!E26+'3кв'!E27+'3кв'!E28</f>
        <v>28092.97</v>
      </c>
      <c r="D15" s="49"/>
    </row>
    <row r="16" spans="1:5" x14ac:dyDescent="0.25">
      <c r="A16" s="50"/>
      <c r="B16" s="56" t="s">
        <v>79</v>
      </c>
      <c r="C16" s="52">
        <v>0</v>
      </c>
      <c r="D16" s="49"/>
    </row>
    <row r="17" spans="1:5" x14ac:dyDescent="0.25">
      <c r="A17" s="50"/>
      <c r="B17" s="31" t="s">
        <v>61</v>
      </c>
      <c r="C17" s="52">
        <f>'3кв'!E25</f>
        <v>599.70000000000005</v>
      </c>
      <c r="D17" s="49"/>
    </row>
    <row r="18" spans="1:5" x14ac:dyDescent="0.25">
      <c r="A18" s="50"/>
      <c r="B18" s="35" t="s">
        <v>62</v>
      </c>
      <c r="C18" s="52">
        <f>'3кв'!E26</f>
        <v>8371.2000000000007</v>
      </c>
      <c r="D18" s="49"/>
    </row>
    <row r="19" spans="1:5" x14ac:dyDescent="0.25">
      <c r="A19" s="50"/>
      <c r="B19" s="31" t="s">
        <v>63</v>
      </c>
      <c r="C19" s="52">
        <f>'3кв'!E27</f>
        <v>952.07</v>
      </c>
      <c r="D19" s="49"/>
    </row>
    <row r="20" spans="1:5" x14ac:dyDescent="0.25">
      <c r="A20" s="50"/>
      <c r="B20" s="31" t="s">
        <v>65</v>
      </c>
      <c r="C20" s="52">
        <f>'3кв'!E28</f>
        <v>18170</v>
      </c>
      <c r="D20" s="49"/>
    </row>
    <row r="21" spans="1:5" x14ac:dyDescent="0.25">
      <c r="A21" s="50"/>
      <c r="B21" s="31"/>
      <c r="C21" s="52"/>
      <c r="D21" s="49"/>
    </row>
    <row r="22" spans="1:5" x14ac:dyDescent="0.25">
      <c r="A22" s="1"/>
      <c r="B22" s="57" t="s">
        <v>80</v>
      </c>
      <c r="C22" s="48">
        <f>SUM(C11:C15)</f>
        <v>187385.78400000001</v>
      </c>
      <c r="D22" s="49"/>
      <c r="E22" s="54"/>
    </row>
    <row r="23" spans="1:5" x14ac:dyDescent="0.25">
      <c r="A23" s="1"/>
      <c r="B23" s="57" t="s">
        <v>86</v>
      </c>
      <c r="C23" s="48">
        <f>C6+C9-C22</f>
        <v>-4521.4539999999979</v>
      </c>
      <c r="D23" s="49"/>
    </row>
    <row r="24" spans="1:5" x14ac:dyDescent="0.25">
      <c r="A24" s="1"/>
      <c r="B24" s="43"/>
      <c r="C24" s="43"/>
      <c r="D24" s="49"/>
    </row>
    <row r="25" spans="1:5" x14ac:dyDescent="0.25">
      <c r="A25" s="1"/>
      <c r="B25" s="58" t="s">
        <v>81</v>
      </c>
      <c r="C25" s="58"/>
      <c r="D25" s="49"/>
    </row>
    <row r="26" spans="1:5" x14ac:dyDescent="0.25">
      <c r="A26" s="1"/>
      <c r="B26" s="58" t="s">
        <v>82</v>
      </c>
      <c r="C26" s="80">
        <v>48769.2</v>
      </c>
      <c r="D26" s="49"/>
    </row>
    <row r="27" spans="1:5" x14ac:dyDescent="0.25">
      <c r="A27" s="1"/>
      <c r="B27" s="59" t="s">
        <v>91</v>
      </c>
      <c r="C27" s="81">
        <v>58150.7</v>
      </c>
      <c r="D27" s="49"/>
    </row>
    <row r="28" spans="1:5" x14ac:dyDescent="0.25">
      <c r="A28" s="1"/>
      <c r="B28" s="58" t="s">
        <v>83</v>
      </c>
      <c r="C28" s="80">
        <f>C27-C26</f>
        <v>9381.5</v>
      </c>
      <c r="D28" s="49"/>
    </row>
    <row r="29" spans="1:5" x14ac:dyDescent="0.25">
      <c r="A29" s="1"/>
      <c r="B29" s="43"/>
      <c r="C29" s="43"/>
      <c r="D29" s="49"/>
    </row>
    <row r="30" spans="1:5" x14ac:dyDescent="0.25">
      <c r="A30" s="1"/>
      <c r="B30" s="43"/>
      <c r="C30" s="43"/>
      <c r="D30" s="49"/>
    </row>
    <row r="31" spans="1:5" x14ac:dyDescent="0.25">
      <c r="A31" s="1" t="s">
        <v>84</v>
      </c>
      <c r="B31" s="43" t="s">
        <v>92</v>
      </c>
      <c r="C31" s="43"/>
      <c r="D31" s="49"/>
    </row>
    <row r="32" spans="1:5" x14ac:dyDescent="0.25">
      <c r="A32" s="1"/>
      <c r="B32" s="43" t="s">
        <v>93</v>
      </c>
      <c r="C32" s="43"/>
      <c r="D32" s="49"/>
    </row>
    <row r="33" spans="1:4" x14ac:dyDescent="0.25">
      <c r="A33" s="1"/>
      <c r="B33" s="43" t="s">
        <v>94</v>
      </c>
      <c r="C33" s="43"/>
      <c r="D33" s="49"/>
    </row>
    <row r="34" spans="1:4" x14ac:dyDescent="0.25">
      <c r="A34" s="1"/>
      <c r="B34" s="43"/>
      <c r="C34" s="43"/>
      <c r="D34" s="49"/>
    </row>
    <row r="35" spans="1:4" x14ac:dyDescent="0.25">
      <c r="A35" s="1"/>
      <c r="B35" s="43" t="s">
        <v>85</v>
      </c>
      <c r="C35" s="43"/>
      <c r="D35" s="49"/>
    </row>
    <row r="36" spans="1:4" x14ac:dyDescent="0.25">
      <c r="A36" s="1"/>
      <c r="B36" s="43"/>
      <c r="C36" s="43"/>
      <c r="D36" s="49"/>
    </row>
    <row r="37" spans="1:4" x14ac:dyDescent="0.25">
      <c r="A37" s="1"/>
      <c r="B37" s="43"/>
      <c r="C37" s="43"/>
      <c r="D37" s="49"/>
    </row>
    <row r="38" spans="1:4" x14ac:dyDescent="0.25">
      <c r="A38" s="1"/>
      <c r="B38" s="43"/>
      <c r="C38" s="43"/>
      <c r="D38" s="49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2026-02-27T06:32:27Z</dcterms:modified>
</cp:coreProperties>
</file>