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15" yWindow="1815" windowWidth="28800" windowHeight="15345" activeTab="3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'1кв'!$A$1:$E$49</definedName>
    <definedName name="_xlnm.Print_Area" localSheetId="1">'2кв'!$A$1:$E$47</definedName>
    <definedName name="_xlnm.Print_Area" localSheetId="2">'3кв'!$A$1:$E$49</definedName>
    <definedName name="_xlnm.Print_Area" localSheetId="3">'4кв'!$A$1:$E$48</definedName>
    <definedName name="_xlnm.Print_Area" localSheetId="4">отчет!$A$1:$C$32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32" l="1"/>
  <c r="C26" i="33"/>
  <c r="C18" i="33" l="1"/>
  <c r="C17" i="33"/>
  <c r="C15" i="33" s="1"/>
  <c r="C13" i="33"/>
  <c r="C8" i="33"/>
  <c r="C6" i="33"/>
  <c r="C9" i="33" l="1"/>
  <c r="B44" i="32" l="1"/>
  <c r="E23" i="32"/>
  <c r="C12" i="33" s="1"/>
  <c r="E22" i="32"/>
  <c r="C11" i="33" s="1"/>
  <c r="C20" i="33" l="1"/>
  <c r="C21" i="33" s="1"/>
  <c r="B47" i="32"/>
  <c r="B48" i="32" s="1"/>
  <c r="E23" i="31"/>
  <c r="E22" i="31"/>
  <c r="E23" i="30"/>
  <c r="E22" i="30"/>
  <c r="E25" i="30" l="1"/>
  <c r="B46" i="30" s="1"/>
  <c r="E27" i="31"/>
  <c r="B48" i="31" s="1"/>
  <c r="E23" i="29" l="1"/>
  <c r="E22" i="29"/>
  <c r="E27" i="29" s="1"/>
  <c r="B48" i="29" l="1"/>
  <c r="B49" i="29" s="1"/>
  <c r="B43" i="30" s="1"/>
  <c r="B47" i="30" s="1"/>
  <c r="B45" i="31" s="1"/>
  <c r="B49" i="31" s="1"/>
</calcChain>
</file>

<file path=xl/sharedStrings.xml><?xml version="1.0" encoding="utf-8"?>
<sst xmlns="http://schemas.openxmlformats.org/spreadsheetml/2006/main" count="249" uniqueCount="90">
  <si>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</si>
  <si>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</si>
  <si>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</si>
  <si>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</si>
  <si>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</si>
  <si>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</si>
  <si>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</si>
  <si>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</si>
  <si>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</si>
  <si>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</si>
  <si>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</si>
  <si>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</si>
  <si>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</si>
  <si>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</si>
  <si>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</si>
  <si>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</si>
  <si>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</si>
  <si>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</si>
  <si>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</si>
  <si>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</si>
  <si>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</si>
  <si>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</si>
  <si>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</si>
  <si>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</si>
  <si>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</si>
  <si>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Молодогвардейцев, д. 9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</si>
  <si>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Бушевой Ольги Алексеевны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</si>
  <si>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№121 от 26.09.2012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</si>
  <si>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№92  от   01.10.2012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</si>
  <si>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Молодогвардейцев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</si>
  <si>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Бушевой О.А.</t>
    </r>
  </si>
  <si>
    <t>Настоящий Акт составлен в 2-х экземплярах, имеющий одинаковую юридическую силу, по одному для каждой Стороны.</t>
  </si>
  <si>
    <t>Стоимость материалов</t>
  </si>
  <si>
    <t>1 квартал</t>
  </si>
  <si>
    <t>руб.</t>
  </si>
  <si>
    <t>Информация для собственников:</t>
  </si>
  <si>
    <t>Расходы по содержанию и тек.ремонту, руб.</t>
  </si>
  <si>
    <t>Общая площадь квартир - 248,7 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</si>
  <si>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</si>
  <si>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</si>
  <si>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</si>
  <si>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</si>
  <si>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</si>
  <si>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</si>
  <si>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</si>
  <si>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13459,68</t>
  </si>
  <si>
    <t>Оплачено, руб</t>
  </si>
  <si>
    <t>за 1 квартал 2025 года</t>
  </si>
  <si>
    <t>31.03.2025 г.</t>
  </si>
  <si>
    <t>Установка слуховых окон (смета)</t>
  </si>
  <si>
    <t>январь</t>
  </si>
  <si>
    <t xml:space="preserve">           2. Всего за период с "01" 01  2025 г. по "31" 03 2025 г. выполнено работ (оказано услуг) на общую сумму трицать одна тысчя четыреста шестьдесят три рубля 98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</si>
  <si>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</si>
  <si>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</si>
  <si>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</si>
  <si>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</si>
  <si>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</si>
  <si>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</si>
  <si>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 2025 г. по "30" 06 2025 г. выполнено работ (оказано услуг) на общую сумму девять тысяч восемьсот девяносто три рубля 29 копеек.</t>
  </si>
  <si>
    <t>Покраска газовых труб (смета)</t>
  </si>
  <si>
    <t>сантябрь</t>
  </si>
  <si>
    <t xml:space="preserve">           2. Всего за период с "01" 07  2025 г. по "30" 09 2025 г. выполнено работ (оказано услуг) на общую сумму пятнадцать тысяч триста восемьдесят рублей 69 копеек.</t>
  </si>
  <si>
    <t>Предъявлено населению  14735,49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</si>
  <si>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</si>
  <si>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</si>
  <si>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</si>
  <si>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</si>
  <si>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Молодогвардейцев, д. 9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</si>
  <si>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</si>
  <si>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</si>
  <si>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</si>
  <si>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</si>
  <si>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</si>
  <si>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</si>
  <si>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</si>
  <si>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</si>
  <si>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</si>
  <si>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Остаток средств на 01.01.2025</t>
  </si>
  <si>
    <t>Справочно:</t>
  </si>
  <si>
    <t>Прирост (+) / уменьшение (-) задолженности за год</t>
  </si>
  <si>
    <t xml:space="preserve">Получил: </t>
  </si>
  <si>
    <t>НА ЛИЦЕВОМ СЧЕТЕ  за  период  с 01.01.2025 г. по 31.12.2025 г.</t>
  </si>
  <si>
    <t>Непредвиденные работы  ч/ч</t>
  </si>
  <si>
    <t xml:space="preserve">           2. Всего за период с "01" 10  2025 г. по "31" 12  2025 г.  выполнено работ (оказано услуг) на общую сумму десять тысяч восемьсот двадцать пять рублей 91 копейка</t>
  </si>
  <si>
    <t>Начислено всего 56390,34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</si>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</sst>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164" fontId="4" fillId="0" borderId="0" xfId="1" applyNumberFormat="1" applyFont="1"/>
    <xf numFmtId="0" fontId="11" fillId="0" borderId="0" xfId="0" applyFont="1"/>
    <xf numFmtId="0" fontId="12" fillId="0" borderId="0" xfId="0" applyFont="1"/>
    <xf numFmtId="164" fontId="7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164" fontId="8" fillId="0" borderId="0" xfId="1" applyNumberFormat="1" applyFont="1" applyBorder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18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8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38" zoomScaleSheetLayoutView="100" workbookViewId="0">
      <selection activeCell="A25" sqref="A2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425781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7.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47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3"/>
      <c r="E4" s="22" t="s">
        <v>48</v>
      </c>
    </row>
    <row r="5" spans="1:5" x14ac:dyDescent="0.25">
      <c r="A5" s="27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2" t="s">
        <v>25</v>
      </c>
      <c r="B7" s="72"/>
      <c r="C7" s="72"/>
      <c r="D7" s="72"/>
      <c r="E7" s="72"/>
    </row>
    <row r="8" spans="1:5" ht="18" customHeight="1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26</v>
      </c>
      <c r="B9" s="60"/>
      <c r="C9" s="60"/>
      <c r="D9" s="60"/>
      <c r="E9" s="60"/>
    </row>
    <row r="10" spans="1:5" ht="30" customHeight="1" x14ac:dyDescent="0.25">
      <c r="A10" s="73" t="s">
        <v>14</v>
      </c>
      <c r="B10" s="74"/>
      <c r="C10" s="74"/>
      <c r="D10" s="74"/>
      <c r="E10" s="74"/>
    </row>
    <row r="11" spans="1:5" ht="34.5" customHeight="1" x14ac:dyDescent="0.25">
      <c r="A11" s="60" t="s">
        <v>27</v>
      </c>
      <c r="B11" s="60"/>
      <c r="C11" s="60"/>
      <c r="D11" s="60"/>
      <c r="E11" s="60"/>
    </row>
    <row r="12" spans="1:5" ht="18" customHeight="1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22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43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32.25" customHeight="1" x14ac:dyDescent="0.25">
      <c r="A17" s="60" t="s">
        <v>17</v>
      </c>
      <c r="B17" s="60"/>
      <c r="C17" s="60"/>
      <c r="D17" s="60"/>
      <c r="E17" s="60"/>
    </row>
    <row r="18" spans="1:8" ht="60.75" customHeight="1" x14ac:dyDescent="0.25">
      <c r="A18" s="60" t="s">
        <v>28</v>
      </c>
      <c r="B18" s="60"/>
      <c r="C18" s="60"/>
      <c r="D18" s="60"/>
      <c r="E18" s="60"/>
    </row>
    <row r="19" spans="1:8" ht="27.75" customHeight="1" x14ac:dyDescent="0.25">
      <c r="A19" s="66" t="s">
        <v>29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8.58</v>
      </c>
      <c r="E22" s="8">
        <f>D22*F20*G20</f>
        <v>6401.5380000000005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3491.7479999999996</v>
      </c>
    </row>
    <row r="24" spans="1:8" x14ac:dyDescent="0.25">
      <c r="A24" s="7" t="s">
        <v>32</v>
      </c>
      <c r="B24" s="9" t="s">
        <v>33</v>
      </c>
      <c r="C24" s="3" t="s">
        <v>34</v>
      </c>
      <c r="D24" s="3"/>
      <c r="E24" s="8">
        <v>0</v>
      </c>
    </row>
    <row r="25" spans="1:8" x14ac:dyDescent="0.25">
      <c r="A25" s="7" t="s">
        <v>49</v>
      </c>
      <c r="B25" s="9" t="s">
        <v>50</v>
      </c>
      <c r="C25" s="3" t="s">
        <v>34</v>
      </c>
      <c r="D25" s="3"/>
      <c r="E25" s="8">
        <v>21570.69</v>
      </c>
    </row>
    <row r="26" spans="1:8" x14ac:dyDescent="0.25">
      <c r="A26" s="7"/>
      <c r="B26" s="9"/>
      <c r="C26" s="3"/>
      <c r="D26" s="3"/>
      <c r="E26" s="8"/>
    </row>
    <row r="27" spans="1:8" s="14" customFormat="1" ht="14.25" x14ac:dyDescent="0.2">
      <c r="A27" s="10" t="s">
        <v>24</v>
      </c>
      <c r="B27" s="11"/>
      <c r="C27" s="12"/>
      <c r="D27" s="12"/>
      <c r="E27" s="13">
        <f>SUM(E22:E26)</f>
        <v>31463.975999999999</v>
      </c>
    </row>
    <row r="29" spans="1:8" ht="31.5" customHeight="1" x14ac:dyDescent="0.25">
      <c r="A29" s="67" t="s">
        <v>51</v>
      </c>
      <c r="B29" s="67"/>
      <c r="C29" s="67"/>
      <c r="D29" s="67"/>
      <c r="E29" s="67"/>
    </row>
    <row r="30" spans="1:8" ht="31.5" customHeight="1" x14ac:dyDescent="0.25">
      <c r="A30" s="60" t="s">
        <v>21</v>
      </c>
      <c r="B30" s="60"/>
      <c r="C30" s="60"/>
      <c r="D30" s="60"/>
      <c r="E30" s="60"/>
    </row>
    <row r="31" spans="1:8" x14ac:dyDescent="0.25">
      <c r="A31" s="60" t="s">
        <v>20</v>
      </c>
      <c r="B31" s="60"/>
      <c r="C31" s="60"/>
      <c r="D31" s="60"/>
      <c r="E31" s="60"/>
    </row>
    <row r="32" spans="1:8" ht="30.75" customHeight="1" x14ac:dyDescent="0.25">
      <c r="A32" s="60" t="s">
        <v>31</v>
      </c>
      <c r="B32" s="60"/>
      <c r="C32" s="60"/>
      <c r="D32" s="60"/>
      <c r="E32" s="60"/>
      <c r="F32" s="14"/>
      <c r="G32" s="14"/>
      <c r="H32" s="15"/>
    </row>
    <row r="33" spans="1:5" x14ac:dyDescent="0.25">
      <c r="A33" s="60" t="s">
        <v>18</v>
      </c>
      <c r="B33" s="60"/>
      <c r="C33" s="60"/>
      <c r="D33" s="60"/>
      <c r="E33" s="60"/>
    </row>
    <row r="34" spans="1:5" x14ac:dyDescent="0.25">
      <c r="A34" s="63" t="s">
        <v>5</v>
      </c>
      <c r="B34" s="63"/>
      <c r="C34" s="63"/>
      <c r="D34" s="63"/>
      <c r="E34" s="63"/>
    </row>
    <row r="35" spans="1:5" x14ac:dyDescent="0.25">
      <c r="A35" s="60" t="s">
        <v>18</v>
      </c>
      <c r="B35" s="60"/>
      <c r="C35" s="60"/>
      <c r="D35" s="60"/>
      <c r="E35" s="60"/>
    </row>
    <row r="36" spans="1:5" x14ac:dyDescent="0.25">
      <c r="A36" s="61" t="s">
        <v>44</v>
      </c>
      <c r="B36" s="61"/>
      <c r="C36" s="61"/>
      <c r="D36" s="61"/>
      <c r="E36" s="5"/>
    </row>
    <row r="37" spans="1:5" x14ac:dyDescent="0.25">
      <c r="B37" s="62" t="s">
        <v>19</v>
      </c>
      <c r="C37" s="62"/>
      <c r="D37" s="62"/>
      <c r="E37" s="6" t="s">
        <v>6</v>
      </c>
    </row>
    <row r="38" spans="1:5" x14ac:dyDescent="0.25">
      <c r="A38" s="26"/>
      <c r="B38" s="26"/>
      <c r="C38" s="26"/>
      <c r="D38" s="26"/>
      <c r="E38" s="26"/>
    </row>
    <row r="39" spans="1:5" x14ac:dyDescent="0.25">
      <c r="A39" s="61" t="s">
        <v>30</v>
      </c>
      <c r="B39" s="61"/>
      <c r="C39" s="61"/>
      <c r="D39" s="61"/>
      <c r="E39" s="5"/>
    </row>
    <row r="40" spans="1:5" x14ac:dyDescent="0.25">
      <c r="B40" s="62" t="s">
        <v>19</v>
      </c>
      <c r="C40" s="62"/>
      <c r="D40" s="62"/>
      <c r="E40" s="6" t="s">
        <v>6</v>
      </c>
    </row>
    <row r="43" spans="1:5" x14ac:dyDescent="0.25">
      <c r="A43" s="18" t="s">
        <v>37</v>
      </c>
    </row>
    <row r="44" spans="1:5" x14ac:dyDescent="0.25">
      <c r="A44" s="14" t="s">
        <v>35</v>
      </c>
    </row>
    <row r="45" spans="1:5" ht="15.75" x14ac:dyDescent="0.25">
      <c r="A45" s="2" t="s">
        <v>40</v>
      </c>
      <c r="B45" s="24">
        <v>11602.2</v>
      </c>
    </row>
    <row r="46" spans="1:5" x14ac:dyDescent="0.25">
      <c r="A46" s="2" t="s">
        <v>45</v>
      </c>
      <c r="B46" s="16"/>
    </row>
    <row r="47" spans="1:5" x14ac:dyDescent="0.25">
      <c r="A47" s="2" t="s">
        <v>46</v>
      </c>
      <c r="B47" s="16">
        <v>10636.7</v>
      </c>
    </row>
    <row r="48" spans="1:5" ht="30" x14ac:dyDescent="0.25">
      <c r="A48" s="25" t="s">
        <v>36</v>
      </c>
      <c r="B48" s="16">
        <f>E27</f>
        <v>31463.975999999999</v>
      </c>
    </row>
    <row r="49" spans="1:2" x14ac:dyDescent="0.25">
      <c r="A49" s="17" t="s">
        <v>39</v>
      </c>
      <c r="B49" s="19">
        <f>B45+B47-B48</f>
        <v>-9225.0759999999973</v>
      </c>
    </row>
    <row r="51" spans="1:2" x14ac:dyDescent="0.25">
      <c r="B51" s="2">
        <v>11602.2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19" zoomScaleSheetLayoutView="100" workbookViewId="0">
      <selection activeCell="B46" sqref="B46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425781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7.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52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3"/>
      <c r="E4" s="22" t="s">
        <v>53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2" t="s">
        <v>25</v>
      </c>
      <c r="B7" s="72"/>
      <c r="C7" s="72"/>
      <c r="D7" s="72"/>
      <c r="E7" s="72"/>
    </row>
    <row r="8" spans="1:5" ht="18" customHeight="1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26</v>
      </c>
      <c r="B9" s="60"/>
      <c r="C9" s="60"/>
      <c r="D9" s="60"/>
      <c r="E9" s="60"/>
    </row>
    <row r="10" spans="1:5" ht="30" customHeight="1" x14ac:dyDescent="0.25">
      <c r="A10" s="73" t="s">
        <v>14</v>
      </c>
      <c r="B10" s="74"/>
      <c r="C10" s="74"/>
      <c r="D10" s="74"/>
      <c r="E10" s="74"/>
    </row>
    <row r="11" spans="1:5" ht="34.5" customHeight="1" x14ac:dyDescent="0.25">
      <c r="A11" s="60" t="s">
        <v>27</v>
      </c>
      <c r="B11" s="60"/>
      <c r="C11" s="60"/>
      <c r="D11" s="60"/>
      <c r="E11" s="60"/>
    </row>
    <row r="12" spans="1:5" ht="18" customHeight="1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22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43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32.25" customHeight="1" x14ac:dyDescent="0.25">
      <c r="A17" s="60" t="s">
        <v>17</v>
      </c>
      <c r="B17" s="60"/>
      <c r="C17" s="60"/>
      <c r="D17" s="60"/>
      <c r="E17" s="60"/>
    </row>
    <row r="18" spans="1:8" ht="60.75" customHeight="1" x14ac:dyDescent="0.25">
      <c r="A18" s="60" t="s">
        <v>28</v>
      </c>
      <c r="B18" s="60"/>
      <c r="C18" s="60"/>
      <c r="D18" s="60"/>
      <c r="E18" s="60"/>
    </row>
    <row r="19" spans="1:8" ht="27.75" customHeight="1" x14ac:dyDescent="0.25">
      <c r="A19" s="66" t="s">
        <v>29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8.58</v>
      </c>
      <c r="E22" s="8">
        <f>D22*F20*G20</f>
        <v>6401.5380000000005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D23*F20*3</f>
        <v>3491.7479999999996</v>
      </c>
    </row>
    <row r="24" spans="1:8" x14ac:dyDescent="0.25">
      <c r="A24" s="7" t="s">
        <v>32</v>
      </c>
      <c r="B24" s="9" t="s">
        <v>54</v>
      </c>
      <c r="C24" s="3" t="s">
        <v>34</v>
      </c>
      <c r="D24" s="3"/>
      <c r="E24" s="8">
        <v>0</v>
      </c>
    </row>
    <row r="25" spans="1:8" s="14" customFormat="1" ht="14.25" x14ac:dyDescent="0.2">
      <c r="A25" s="10" t="s">
        <v>24</v>
      </c>
      <c r="B25" s="11"/>
      <c r="C25" s="12"/>
      <c r="D25" s="12"/>
      <c r="E25" s="13">
        <f>SUM(E22:E24)</f>
        <v>9893.2860000000001</v>
      </c>
    </row>
    <row r="27" spans="1:8" ht="31.5" customHeight="1" x14ac:dyDescent="0.25">
      <c r="A27" s="67" t="s">
        <v>58</v>
      </c>
      <c r="B27" s="67"/>
      <c r="C27" s="67"/>
      <c r="D27" s="67"/>
      <c r="E27" s="67"/>
    </row>
    <row r="28" spans="1:8" ht="31.5" customHeight="1" x14ac:dyDescent="0.25">
      <c r="A28" s="60" t="s">
        <v>21</v>
      </c>
      <c r="B28" s="60"/>
      <c r="C28" s="60"/>
      <c r="D28" s="60"/>
      <c r="E28" s="60"/>
    </row>
    <row r="29" spans="1:8" x14ac:dyDescent="0.25">
      <c r="A29" s="60" t="s">
        <v>20</v>
      </c>
      <c r="B29" s="60"/>
      <c r="C29" s="60"/>
      <c r="D29" s="60"/>
      <c r="E29" s="60"/>
    </row>
    <row r="30" spans="1:8" ht="30.75" customHeight="1" x14ac:dyDescent="0.25">
      <c r="A30" s="60" t="s">
        <v>31</v>
      </c>
      <c r="B30" s="60"/>
      <c r="C30" s="60"/>
      <c r="D30" s="60"/>
      <c r="E30" s="60"/>
      <c r="F30" s="14"/>
      <c r="G30" s="14"/>
      <c r="H30" s="15"/>
    </row>
    <row r="31" spans="1:8" x14ac:dyDescent="0.25">
      <c r="A31" s="60" t="s">
        <v>18</v>
      </c>
      <c r="B31" s="60"/>
      <c r="C31" s="60"/>
      <c r="D31" s="60"/>
      <c r="E31" s="60"/>
    </row>
    <row r="32" spans="1:8" x14ac:dyDescent="0.25">
      <c r="A32" s="63" t="s">
        <v>5</v>
      </c>
      <c r="B32" s="63"/>
      <c r="C32" s="63"/>
      <c r="D32" s="63"/>
      <c r="E32" s="63"/>
    </row>
    <row r="33" spans="1:5" x14ac:dyDescent="0.25">
      <c r="A33" s="60" t="s">
        <v>18</v>
      </c>
      <c r="B33" s="60"/>
      <c r="C33" s="60"/>
      <c r="D33" s="60"/>
      <c r="E33" s="60"/>
    </row>
    <row r="34" spans="1:5" x14ac:dyDescent="0.25">
      <c r="A34" s="61" t="s">
        <v>44</v>
      </c>
      <c r="B34" s="61"/>
      <c r="C34" s="61"/>
      <c r="D34" s="61"/>
      <c r="E34" s="5"/>
    </row>
    <row r="35" spans="1:5" x14ac:dyDescent="0.25">
      <c r="B35" s="62" t="s">
        <v>19</v>
      </c>
      <c r="C35" s="62"/>
      <c r="D35" s="62"/>
      <c r="E35" s="6" t="s">
        <v>6</v>
      </c>
    </row>
    <row r="36" spans="1:5" x14ac:dyDescent="0.25">
      <c r="A36" s="28"/>
      <c r="B36" s="28"/>
      <c r="C36" s="28"/>
      <c r="D36" s="28"/>
      <c r="E36" s="28"/>
    </row>
    <row r="37" spans="1:5" x14ac:dyDescent="0.25">
      <c r="A37" s="61" t="s">
        <v>30</v>
      </c>
      <c r="B37" s="61"/>
      <c r="C37" s="61"/>
      <c r="D37" s="61"/>
      <c r="E37" s="5"/>
    </row>
    <row r="38" spans="1:5" x14ac:dyDescent="0.25">
      <c r="B38" s="62" t="s">
        <v>19</v>
      </c>
      <c r="C38" s="62"/>
      <c r="D38" s="62"/>
      <c r="E38" s="6" t="s">
        <v>6</v>
      </c>
    </row>
    <row r="41" spans="1:5" x14ac:dyDescent="0.25">
      <c r="A41" s="18" t="s">
        <v>37</v>
      </c>
    </row>
    <row r="42" spans="1:5" x14ac:dyDescent="0.25">
      <c r="A42" s="14" t="s">
        <v>35</v>
      </c>
    </row>
    <row r="43" spans="1:5" ht="15.75" x14ac:dyDescent="0.25">
      <c r="A43" s="2" t="s">
        <v>40</v>
      </c>
      <c r="B43" s="24">
        <f>'1кв'!B49</f>
        <v>-9225.0759999999973</v>
      </c>
    </row>
    <row r="44" spans="1:5" x14ac:dyDescent="0.25">
      <c r="A44" s="2" t="s">
        <v>45</v>
      </c>
      <c r="B44" s="16"/>
    </row>
    <row r="45" spans="1:5" x14ac:dyDescent="0.25">
      <c r="A45" s="2" t="s">
        <v>46</v>
      </c>
      <c r="B45" s="16">
        <v>12323.35</v>
      </c>
    </row>
    <row r="46" spans="1:5" ht="30" x14ac:dyDescent="0.25">
      <c r="A46" s="30" t="s">
        <v>36</v>
      </c>
      <c r="B46" s="16">
        <f>E25</f>
        <v>9893.2860000000001</v>
      </c>
    </row>
    <row r="47" spans="1:5" x14ac:dyDescent="0.25">
      <c r="A47" s="17" t="s">
        <v>39</v>
      </c>
      <c r="B47" s="19">
        <f>B43+B45-B46</f>
        <v>-6795.011999999997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D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31" zoomScaleSheetLayoutView="100" workbookViewId="0">
      <selection activeCell="A25" sqref="A2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425781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7.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55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3"/>
      <c r="E4" s="22" t="s">
        <v>56</v>
      </c>
    </row>
    <row r="5" spans="1:5" x14ac:dyDescent="0.25">
      <c r="A5" s="29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2" t="s">
        <v>25</v>
      </c>
      <c r="B7" s="72"/>
      <c r="C7" s="72"/>
      <c r="D7" s="72"/>
      <c r="E7" s="72"/>
    </row>
    <row r="8" spans="1:5" ht="18" customHeight="1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26</v>
      </c>
      <c r="B9" s="60"/>
      <c r="C9" s="60"/>
      <c r="D9" s="60"/>
      <c r="E9" s="60"/>
    </row>
    <row r="10" spans="1:5" ht="30" customHeight="1" x14ac:dyDescent="0.25">
      <c r="A10" s="73" t="s">
        <v>14</v>
      </c>
      <c r="B10" s="74"/>
      <c r="C10" s="74"/>
      <c r="D10" s="74"/>
      <c r="E10" s="74"/>
    </row>
    <row r="11" spans="1:5" ht="34.5" customHeight="1" x14ac:dyDescent="0.25">
      <c r="A11" s="60" t="s">
        <v>27</v>
      </c>
      <c r="B11" s="60"/>
      <c r="C11" s="60"/>
      <c r="D11" s="60"/>
      <c r="E11" s="60"/>
    </row>
    <row r="12" spans="1:5" ht="18" customHeight="1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22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43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32.25" customHeight="1" x14ac:dyDescent="0.25">
      <c r="A17" s="60" t="s">
        <v>17</v>
      </c>
      <c r="B17" s="60"/>
      <c r="C17" s="60"/>
      <c r="D17" s="60"/>
      <c r="E17" s="60"/>
    </row>
    <row r="18" spans="1:8" ht="60.75" customHeight="1" x14ac:dyDescent="0.25">
      <c r="A18" s="60" t="s">
        <v>28</v>
      </c>
      <c r="B18" s="60"/>
      <c r="C18" s="60"/>
      <c r="D18" s="60"/>
      <c r="E18" s="60"/>
    </row>
    <row r="19" spans="1:8" ht="27.75" customHeight="1" x14ac:dyDescent="0.25">
      <c r="A19" s="66" t="s">
        <v>29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9.39</v>
      </c>
      <c r="E22" s="8">
        <f>D22*F20*G20</f>
        <v>7005.8790000000008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3820.0320000000002</v>
      </c>
    </row>
    <row r="24" spans="1:8" x14ac:dyDescent="0.25">
      <c r="A24" s="7" t="s">
        <v>32</v>
      </c>
      <c r="B24" s="9" t="s">
        <v>57</v>
      </c>
      <c r="C24" s="3" t="s">
        <v>34</v>
      </c>
      <c r="D24" s="3"/>
      <c r="E24" s="8">
        <v>0</v>
      </c>
    </row>
    <row r="25" spans="1:8" ht="15.75" x14ac:dyDescent="0.25">
      <c r="A25" s="34" t="s">
        <v>59</v>
      </c>
      <c r="B25" s="9" t="s">
        <v>60</v>
      </c>
      <c r="C25" s="3" t="s">
        <v>34</v>
      </c>
      <c r="D25" s="3"/>
      <c r="E25" s="8">
        <v>4554.78</v>
      </c>
    </row>
    <row r="26" spans="1:8" x14ac:dyDescent="0.25">
      <c r="A26" s="7"/>
      <c r="B26" s="9"/>
      <c r="C26" s="3"/>
      <c r="D26" s="3"/>
      <c r="E26" s="8"/>
    </row>
    <row r="27" spans="1:8" s="14" customFormat="1" ht="14.25" x14ac:dyDescent="0.2">
      <c r="A27" s="10" t="s">
        <v>24</v>
      </c>
      <c r="B27" s="11"/>
      <c r="C27" s="12"/>
      <c r="D27" s="12"/>
      <c r="E27" s="13">
        <f>SUM(E22:E26)</f>
        <v>15380.690999999999</v>
      </c>
    </row>
    <row r="29" spans="1:8" ht="31.5" customHeight="1" x14ac:dyDescent="0.25">
      <c r="A29" s="67" t="s">
        <v>61</v>
      </c>
      <c r="B29" s="67"/>
      <c r="C29" s="67"/>
      <c r="D29" s="67"/>
      <c r="E29" s="67"/>
    </row>
    <row r="30" spans="1:8" ht="31.5" customHeight="1" x14ac:dyDescent="0.25">
      <c r="A30" s="60" t="s">
        <v>21</v>
      </c>
      <c r="B30" s="60"/>
      <c r="C30" s="60"/>
      <c r="D30" s="60"/>
      <c r="E30" s="60"/>
    </row>
    <row r="31" spans="1:8" x14ac:dyDescent="0.25">
      <c r="A31" s="60" t="s">
        <v>20</v>
      </c>
      <c r="B31" s="60"/>
      <c r="C31" s="60"/>
      <c r="D31" s="60"/>
      <c r="E31" s="60"/>
    </row>
    <row r="32" spans="1:8" ht="30.75" customHeight="1" x14ac:dyDescent="0.25">
      <c r="A32" s="60" t="s">
        <v>31</v>
      </c>
      <c r="B32" s="60"/>
      <c r="C32" s="60"/>
      <c r="D32" s="60"/>
      <c r="E32" s="60"/>
      <c r="F32" s="14"/>
      <c r="G32" s="14"/>
      <c r="H32" s="15"/>
    </row>
    <row r="33" spans="1:5" x14ac:dyDescent="0.25">
      <c r="A33" s="60" t="s">
        <v>18</v>
      </c>
      <c r="B33" s="60"/>
      <c r="C33" s="60"/>
      <c r="D33" s="60"/>
      <c r="E33" s="60"/>
    </row>
    <row r="34" spans="1:5" x14ac:dyDescent="0.25">
      <c r="A34" s="63" t="s">
        <v>5</v>
      </c>
      <c r="B34" s="63"/>
      <c r="C34" s="63"/>
      <c r="D34" s="63"/>
      <c r="E34" s="63"/>
    </row>
    <row r="35" spans="1:5" x14ac:dyDescent="0.25">
      <c r="A35" s="60" t="s">
        <v>18</v>
      </c>
      <c r="B35" s="60"/>
      <c r="C35" s="60"/>
      <c r="D35" s="60"/>
      <c r="E35" s="60"/>
    </row>
    <row r="36" spans="1:5" x14ac:dyDescent="0.25">
      <c r="A36" s="61" t="s">
        <v>44</v>
      </c>
      <c r="B36" s="61"/>
      <c r="C36" s="61"/>
      <c r="D36" s="61"/>
      <c r="E36" s="5"/>
    </row>
    <row r="37" spans="1:5" x14ac:dyDescent="0.25">
      <c r="B37" s="62" t="s">
        <v>19</v>
      </c>
      <c r="C37" s="62"/>
      <c r="D37" s="62"/>
      <c r="E37" s="6" t="s">
        <v>6</v>
      </c>
    </row>
    <row r="38" spans="1:5" x14ac:dyDescent="0.25">
      <c r="A38" s="28"/>
      <c r="B38" s="28"/>
      <c r="C38" s="28"/>
      <c r="D38" s="28"/>
      <c r="E38" s="28"/>
    </row>
    <row r="39" spans="1:5" x14ac:dyDescent="0.25">
      <c r="A39" s="61" t="s">
        <v>30</v>
      </c>
      <c r="B39" s="61"/>
      <c r="C39" s="61"/>
      <c r="D39" s="61"/>
      <c r="E39" s="5"/>
    </row>
    <row r="40" spans="1:5" x14ac:dyDescent="0.25">
      <c r="B40" s="62" t="s">
        <v>19</v>
      </c>
      <c r="C40" s="62"/>
      <c r="D40" s="62"/>
      <c r="E40" s="6" t="s">
        <v>6</v>
      </c>
    </row>
    <row r="43" spans="1:5" x14ac:dyDescent="0.25">
      <c r="A43" s="18" t="s">
        <v>37</v>
      </c>
    </row>
    <row r="44" spans="1:5" x14ac:dyDescent="0.25">
      <c r="A44" s="14" t="s">
        <v>35</v>
      </c>
    </row>
    <row r="45" spans="1:5" ht="15.75" x14ac:dyDescent="0.25">
      <c r="A45" s="2" t="s">
        <v>40</v>
      </c>
      <c r="B45" s="24">
        <f>'2кв'!B47</f>
        <v>-6795.011999999997</v>
      </c>
    </row>
    <row r="46" spans="1:5" x14ac:dyDescent="0.25">
      <c r="A46" s="2" t="s">
        <v>62</v>
      </c>
      <c r="B46" s="16"/>
    </row>
    <row r="47" spans="1:5" x14ac:dyDescent="0.25">
      <c r="A47" s="2" t="s">
        <v>46</v>
      </c>
      <c r="B47" s="16">
        <v>24780.87</v>
      </c>
    </row>
    <row r="48" spans="1:5" ht="30" x14ac:dyDescent="0.25">
      <c r="A48" s="30" t="s">
        <v>36</v>
      </c>
      <c r="B48" s="16">
        <f>E27</f>
        <v>15380.690999999999</v>
      </c>
    </row>
    <row r="49" spans="1:2" x14ac:dyDescent="0.25">
      <c r="A49" s="17" t="s">
        <v>39</v>
      </c>
      <c r="B49" s="19">
        <f>B45+B47-B48</f>
        <v>2605.1670000000013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topLeftCell="A32" zoomScaleSheetLayoutView="100" workbookViewId="0">
      <selection activeCell="A28" sqref="A28:E28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6.42578125" style="2" customWidth="1"/>
    <col min="9" max="16384" width="9.140625" style="2"/>
  </cols>
  <sheetData>
    <row r="1" spans="1:5" ht="15.75" x14ac:dyDescent="0.25">
      <c r="A1" s="68" t="s">
        <v>11</v>
      </c>
      <c r="B1" s="68"/>
      <c r="C1" s="68"/>
      <c r="D1" s="68"/>
      <c r="E1" s="68"/>
    </row>
    <row r="2" spans="1:5" ht="37.5" customHeight="1" x14ac:dyDescent="0.25">
      <c r="A2" s="69" t="s">
        <v>12</v>
      </c>
      <c r="B2" s="70"/>
      <c r="C2" s="70"/>
      <c r="D2" s="70"/>
      <c r="E2" s="70"/>
    </row>
    <row r="3" spans="1:5" x14ac:dyDescent="0.25">
      <c r="A3" s="71" t="s">
        <v>63</v>
      </c>
      <c r="B3" s="71"/>
      <c r="C3" s="71"/>
      <c r="D3" s="71"/>
      <c r="E3" s="71"/>
    </row>
    <row r="4" spans="1:5" s="1" customFormat="1" ht="15.75" x14ac:dyDescent="0.25">
      <c r="A4" s="21" t="s">
        <v>13</v>
      </c>
      <c r="B4" s="4"/>
      <c r="C4" s="4"/>
      <c r="D4" s="2"/>
      <c r="E4" s="35">
        <v>46022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60" t="s">
        <v>0</v>
      </c>
      <c r="B6" s="60"/>
      <c r="C6" s="60"/>
      <c r="D6" s="60"/>
      <c r="E6" s="60"/>
    </row>
    <row r="7" spans="1:5" x14ac:dyDescent="0.25">
      <c r="A7" s="72" t="s">
        <v>25</v>
      </c>
      <c r="B7" s="72"/>
      <c r="C7" s="72"/>
      <c r="D7" s="72"/>
      <c r="E7" s="72"/>
    </row>
    <row r="8" spans="1:5" ht="18" customHeight="1" x14ac:dyDescent="0.25">
      <c r="A8" s="64" t="s">
        <v>1</v>
      </c>
      <c r="B8" s="64"/>
      <c r="C8" s="64"/>
      <c r="D8" s="64"/>
      <c r="E8" s="64"/>
    </row>
    <row r="9" spans="1:5" x14ac:dyDescent="0.25">
      <c r="A9" s="60" t="s">
        <v>26</v>
      </c>
      <c r="B9" s="60"/>
      <c r="C9" s="60"/>
      <c r="D9" s="60"/>
      <c r="E9" s="60"/>
    </row>
    <row r="10" spans="1:5" ht="30" customHeight="1" x14ac:dyDescent="0.25">
      <c r="A10" s="73" t="s">
        <v>14</v>
      </c>
      <c r="B10" s="74"/>
      <c r="C10" s="74"/>
      <c r="D10" s="74"/>
      <c r="E10" s="74"/>
    </row>
    <row r="11" spans="1:5" ht="34.5" customHeight="1" x14ac:dyDescent="0.25">
      <c r="A11" s="60" t="s">
        <v>27</v>
      </c>
      <c r="B11" s="60"/>
      <c r="C11" s="60"/>
      <c r="D11" s="60"/>
      <c r="E11" s="60"/>
    </row>
    <row r="12" spans="1:5" ht="18" customHeight="1" x14ac:dyDescent="0.25">
      <c r="A12" s="64" t="s">
        <v>15</v>
      </c>
      <c r="B12" s="65"/>
      <c r="C12" s="65"/>
      <c r="D12" s="65"/>
      <c r="E12" s="65"/>
    </row>
    <row r="13" spans="1:5" x14ac:dyDescent="0.25">
      <c r="A13" s="60" t="s">
        <v>22</v>
      </c>
      <c r="B13" s="60"/>
      <c r="C13" s="60"/>
      <c r="D13" s="60"/>
      <c r="E13" s="60"/>
    </row>
    <row r="14" spans="1:5" x14ac:dyDescent="0.25">
      <c r="A14" s="64" t="s">
        <v>2</v>
      </c>
      <c r="B14" s="65"/>
      <c r="C14" s="65"/>
      <c r="D14" s="65"/>
      <c r="E14" s="65"/>
    </row>
    <row r="15" spans="1:5" x14ac:dyDescent="0.25">
      <c r="A15" s="60" t="s">
        <v>43</v>
      </c>
      <c r="B15" s="60"/>
      <c r="C15" s="60"/>
      <c r="D15" s="60"/>
      <c r="E15" s="60"/>
    </row>
    <row r="16" spans="1:5" x14ac:dyDescent="0.25">
      <c r="A16" s="64" t="s">
        <v>16</v>
      </c>
      <c r="B16" s="65"/>
      <c r="C16" s="65"/>
      <c r="D16" s="65"/>
      <c r="E16" s="65"/>
    </row>
    <row r="17" spans="1:8" ht="32.25" customHeight="1" x14ac:dyDescent="0.25">
      <c r="A17" s="60" t="s">
        <v>17</v>
      </c>
      <c r="B17" s="60"/>
      <c r="C17" s="60"/>
      <c r="D17" s="60"/>
      <c r="E17" s="60"/>
    </row>
    <row r="18" spans="1:8" ht="60.75" customHeight="1" x14ac:dyDescent="0.25">
      <c r="A18" s="60" t="s">
        <v>28</v>
      </c>
      <c r="B18" s="60"/>
      <c r="C18" s="60"/>
      <c r="D18" s="60"/>
      <c r="E18" s="60"/>
    </row>
    <row r="19" spans="1:8" ht="27.75" customHeight="1" x14ac:dyDescent="0.25">
      <c r="A19" s="66" t="s">
        <v>29</v>
      </c>
      <c r="B19" s="66"/>
      <c r="C19" s="66"/>
      <c r="D19" s="66"/>
      <c r="E19" s="66"/>
    </row>
    <row r="20" spans="1:8" x14ac:dyDescent="0.25">
      <c r="A20" s="66"/>
      <c r="B20" s="66"/>
      <c r="C20" s="66"/>
      <c r="D20" s="66"/>
      <c r="E20" s="66"/>
      <c r="F20" s="2">
        <v>248.7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0" t="s">
        <v>42</v>
      </c>
      <c r="B22" s="9" t="s">
        <v>41</v>
      </c>
      <c r="C22" s="3" t="s">
        <v>4</v>
      </c>
      <c r="D22" s="3">
        <v>9.39</v>
      </c>
      <c r="E22" s="8">
        <f>D22*F20*G20</f>
        <v>7005.8790000000008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D23*F20*3</f>
        <v>3820.0320000000002</v>
      </c>
    </row>
    <row r="24" spans="1:8" x14ac:dyDescent="0.25">
      <c r="A24" s="7" t="s">
        <v>32</v>
      </c>
      <c r="B24" s="9" t="s">
        <v>64</v>
      </c>
      <c r="C24" s="3" t="s">
        <v>34</v>
      </c>
      <c r="D24" s="3"/>
      <c r="E24" s="8">
        <v>0</v>
      </c>
    </row>
    <row r="25" spans="1:8" x14ac:dyDescent="0.25">
      <c r="A25" s="7"/>
      <c r="B25" s="9"/>
      <c r="C25" s="3"/>
      <c r="D25" s="3"/>
      <c r="E25" s="8"/>
    </row>
    <row r="26" spans="1:8" s="14" customFormat="1" ht="14.25" x14ac:dyDescent="0.2">
      <c r="A26" s="10" t="s">
        <v>24</v>
      </c>
      <c r="B26" s="11"/>
      <c r="C26" s="12"/>
      <c r="D26" s="12"/>
      <c r="E26" s="13">
        <f>SUM(E22:E25)</f>
        <v>10825.911</v>
      </c>
    </row>
    <row r="28" spans="1:8" ht="31.5" customHeight="1" x14ac:dyDescent="0.25">
      <c r="A28" s="67" t="s">
        <v>83</v>
      </c>
      <c r="B28" s="67"/>
      <c r="C28" s="67"/>
      <c r="D28" s="67"/>
      <c r="E28" s="67"/>
    </row>
    <row r="29" spans="1:8" ht="31.5" customHeight="1" x14ac:dyDescent="0.25">
      <c r="A29" s="60" t="s">
        <v>21</v>
      </c>
      <c r="B29" s="60"/>
      <c r="C29" s="60"/>
      <c r="D29" s="60"/>
      <c r="E29" s="60"/>
    </row>
    <row r="30" spans="1:8" x14ac:dyDescent="0.25">
      <c r="A30" s="60" t="s">
        <v>20</v>
      </c>
      <c r="B30" s="60"/>
      <c r="C30" s="60"/>
      <c r="D30" s="60"/>
      <c r="E30" s="60"/>
    </row>
    <row r="31" spans="1:8" ht="30.75" customHeight="1" x14ac:dyDescent="0.25">
      <c r="A31" s="60" t="s">
        <v>31</v>
      </c>
      <c r="B31" s="60"/>
      <c r="C31" s="60"/>
      <c r="D31" s="60"/>
      <c r="E31" s="60"/>
      <c r="F31" s="14"/>
      <c r="G31" s="14"/>
      <c r="H31" s="15"/>
    </row>
    <row r="32" spans="1:8" x14ac:dyDescent="0.25">
      <c r="A32" s="60" t="s">
        <v>18</v>
      </c>
      <c r="B32" s="60"/>
      <c r="C32" s="60"/>
      <c r="D32" s="60"/>
      <c r="E32" s="60"/>
    </row>
    <row r="33" spans="1:5" x14ac:dyDescent="0.25">
      <c r="A33" s="63" t="s">
        <v>5</v>
      </c>
      <c r="B33" s="63"/>
      <c r="C33" s="63"/>
      <c r="D33" s="63"/>
      <c r="E33" s="63"/>
    </row>
    <row r="34" spans="1:5" x14ac:dyDescent="0.25">
      <c r="A34" s="60" t="s">
        <v>18</v>
      </c>
      <c r="B34" s="60"/>
      <c r="C34" s="60"/>
      <c r="D34" s="60"/>
      <c r="E34" s="60"/>
    </row>
    <row r="35" spans="1:5" x14ac:dyDescent="0.25">
      <c r="A35" s="61" t="s">
        <v>44</v>
      </c>
      <c r="B35" s="61"/>
      <c r="C35" s="61"/>
      <c r="D35" s="61"/>
      <c r="E35" s="5"/>
    </row>
    <row r="36" spans="1:5" x14ac:dyDescent="0.25">
      <c r="B36" s="62" t="s">
        <v>19</v>
      </c>
      <c r="C36" s="62"/>
      <c r="D36" s="62"/>
      <c r="E36" s="6" t="s">
        <v>6</v>
      </c>
    </row>
    <row r="37" spans="1:5" x14ac:dyDescent="0.25">
      <c r="A37" s="31"/>
      <c r="B37" s="31"/>
      <c r="C37" s="31"/>
      <c r="D37" s="31"/>
      <c r="E37" s="31"/>
    </row>
    <row r="38" spans="1:5" x14ac:dyDescent="0.25">
      <c r="A38" s="61" t="s">
        <v>30</v>
      </c>
      <c r="B38" s="61"/>
      <c r="C38" s="61"/>
      <c r="D38" s="61"/>
      <c r="E38" s="5"/>
    </row>
    <row r="39" spans="1:5" x14ac:dyDescent="0.25">
      <c r="B39" s="62" t="s">
        <v>19</v>
      </c>
      <c r="C39" s="62"/>
      <c r="D39" s="62"/>
      <c r="E39" s="6" t="s">
        <v>6</v>
      </c>
    </row>
    <row r="42" spans="1:5" x14ac:dyDescent="0.25">
      <c r="A42" s="18" t="s">
        <v>37</v>
      </c>
    </row>
    <row r="43" spans="1:5" x14ac:dyDescent="0.25">
      <c r="A43" s="14" t="s">
        <v>35</v>
      </c>
    </row>
    <row r="44" spans="1:5" ht="15.75" x14ac:dyDescent="0.25">
      <c r="A44" s="2" t="s">
        <v>40</v>
      </c>
      <c r="B44" s="24">
        <f>'3кв'!B49</f>
        <v>2605.1670000000013</v>
      </c>
    </row>
    <row r="45" spans="1:5" x14ac:dyDescent="0.25">
      <c r="A45" s="2" t="s">
        <v>62</v>
      </c>
      <c r="B45" s="16"/>
    </row>
    <row r="46" spans="1:5" x14ac:dyDescent="0.25">
      <c r="A46" s="2" t="s">
        <v>46</v>
      </c>
      <c r="B46" s="16">
        <v>13729.93</v>
      </c>
    </row>
    <row r="47" spans="1:5" ht="30" x14ac:dyDescent="0.25">
      <c r="A47" s="33" t="s">
        <v>36</v>
      </c>
      <c r="B47" s="16">
        <f>E26</f>
        <v>10825.911</v>
      </c>
    </row>
    <row r="48" spans="1:5" x14ac:dyDescent="0.25">
      <c r="A48" s="17" t="s">
        <v>39</v>
      </c>
      <c r="B48" s="19">
        <f>B44+B46-B47</f>
        <v>5509.1860000000015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4:E34"/>
    <mergeCell ref="A35:D35"/>
    <mergeCell ref="B36:D36"/>
    <mergeCell ref="A38:D38"/>
    <mergeCell ref="B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SheetLayoutView="100" workbookViewId="0">
      <selection activeCell="B7" sqref="B7"/>
    </sheetView>
  </sheetViews>
  <sheetFormatPr defaultRowHeight="15.75" x14ac:dyDescent="0.25"/>
  <cols>
    <col min="1" max="1" width="10.5703125" style="37" customWidth="1"/>
    <col min="2" max="2" width="62.5703125" style="37" customWidth="1"/>
    <col min="3" max="3" width="15.28515625" style="37" customWidth="1"/>
    <col min="4" max="4" width="11.85546875" style="37" customWidth="1"/>
    <col min="5" max="5" width="14.7109375" style="37" customWidth="1"/>
    <col min="6" max="6" width="12.42578125" style="37" customWidth="1"/>
    <col min="7" max="7" width="12" style="37" customWidth="1"/>
    <col min="8" max="8" width="13.5703125" style="37" customWidth="1"/>
    <col min="9" max="16384" width="9.140625" style="37"/>
  </cols>
  <sheetData>
    <row r="1" spans="1:5" x14ac:dyDescent="0.25">
      <c r="A1" s="76" t="s">
        <v>65</v>
      </c>
      <c r="B1" s="76"/>
      <c r="C1" s="76"/>
      <c r="D1" s="36"/>
    </row>
    <row r="2" spans="1:5" x14ac:dyDescent="0.25">
      <c r="A2" s="77" t="s">
        <v>66</v>
      </c>
      <c r="B2" s="77"/>
      <c r="C2" s="77"/>
      <c r="D2" s="38"/>
    </row>
    <row r="3" spans="1:5" x14ac:dyDescent="0.25">
      <c r="A3" s="77" t="s">
        <v>81</v>
      </c>
      <c r="B3" s="77"/>
      <c r="C3" s="77"/>
      <c r="D3" s="38"/>
    </row>
    <row r="4" spans="1:5" x14ac:dyDescent="0.25">
      <c r="A4" s="76" t="s">
        <v>67</v>
      </c>
      <c r="B4" s="76"/>
      <c r="C4" s="76"/>
      <c r="D4" s="36"/>
    </row>
    <row r="5" spans="1:5" x14ac:dyDescent="0.25">
      <c r="A5" s="78"/>
      <c r="B5" s="78"/>
      <c r="C5" s="78"/>
      <c r="D5" s="1"/>
    </row>
    <row r="6" spans="1:5" x14ac:dyDescent="0.25">
      <c r="A6" s="38"/>
      <c r="B6" s="39" t="s">
        <v>68</v>
      </c>
      <c r="C6" s="40">
        <f>'1кв'!B45</f>
        <v>11602.2</v>
      </c>
      <c r="D6" s="41"/>
    </row>
    <row r="7" spans="1:5" x14ac:dyDescent="0.25">
      <c r="A7" s="42" t="s">
        <v>69</v>
      </c>
      <c r="B7" s="39" t="s">
        <v>84</v>
      </c>
      <c r="C7" s="40"/>
      <c r="D7" s="41"/>
    </row>
    <row r="8" spans="1:5" x14ac:dyDescent="0.25">
      <c r="B8" s="43" t="s">
        <v>70</v>
      </c>
      <c r="C8" s="44">
        <f>'1кв'!B47+'2кв'!B45+'3кв'!B47+'4кв'!B46</f>
        <v>61470.85</v>
      </c>
      <c r="D8" s="45"/>
    </row>
    <row r="9" spans="1:5" x14ac:dyDescent="0.25">
      <c r="A9" s="46"/>
      <c r="B9" s="43" t="s">
        <v>71</v>
      </c>
      <c r="C9" s="47">
        <f>SUM(C8:C8)</f>
        <v>61470.85</v>
      </c>
      <c r="D9" s="41"/>
    </row>
    <row r="10" spans="1:5" x14ac:dyDescent="0.25">
      <c r="A10" s="1"/>
      <c r="B10" s="75"/>
      <c r="C10" s="75"/>
      <c r="D10" s="48"/>
    </row>
    <row r="11" spans="1:5" x14ac:dyDescent="0.25">
      <c r="A11" s="49" t="s">
        <v>72</v>
      </c>
      <c r="B11" s="50" t="s">
        <v>73</v>
      </c>
      <c r="C11" s="44">
        <f>'1кв'!E22+'2кв'!E22+'3кв'!E22+'4кв'!E22</f>
        <v>26814.834000000003</v>
      </c>
      <c r="D11" s="48"/>
    </row>
    <row r="12" spans="1:5" x14ac:dyDescent="0.25">
      <c r="A12" s="49"/>
      <c r="B12" s="51" t="s">
        <v>38</v>
      </c>
      <c r="C12" s="44">
        <f>'1кв'!E23+'2кв'!E23+'3кв'!E23+'4кв'!E23</f>
        <v>14623.559999999998</v>
      </c>
      <c r="D12" s="48"/>
    </row>
    <row r="13" spans="1:5" x14ac:dyDescent="0.25">
      <c r="A13" s="1"/>
      <c r="B13" s="51" t="s">
        <v>32</v>
      </c>
      <c r="C13" s="44">
        <f>'1кв'!E24+'2кв'!E24+'3кв'!E24+'4кв'!E24</f>
        <v>0</v>
      </c>
      <c r="D13" s="48"/>
      <c r="E13" s="52"/>
    </row>
    <row r="14" spans="1:5" x14ac:dyDescent="0.25">
      <c r="A14" s="49"/>
      <c r="B14" s="53" t="s">
        <v>82</v>
      </c>
      <c r="C14" s="44">
        <v>0</v>
      </c>
      <c r="D14" s="48"/>
    </row>
    <row r="15" spans="1:5" x14ac:dyDescent="0.25">
      <c r="A15" s="49"/>
      <c r="B15" s="54" t="s">
        <v>74</v>
      </c>
      <c r="C15" s="44">
        <f>SUM(C17:C18)</f>
        <v>26125.469999999998</v>
      </c>
      <c r="D15" s="48"/>
    </row>
    <row r="16" spans="1:5" x14ac:dyDescent="0.25">
      <c r="A16" s="49"/>
      <c r="B16" s="54" t="s">
        <v>75</v>
      </c>
      <c r="C16" s="44">
        <v>0</v>
      </c>
      <c r="D16" s="48"/>
    </row>
    <row r="17" spans="1:5" x14ac:dyDescent="0.25">
      <c r="A17" s="49"/>
      <c r="B17" s="54" t="s">
        <v>49</v>
      </c>
      <c r="C17" s="44">
        <f>'1кв'!E25</f>
        <v>21570.69</v>
      </c>
      <c r="D17" s="48"/>
    </row>
    <row r="18" spans="1:5" x14ac:dyDescent="0.25">
      <c r="A18" s="49"/>
      <c r="B18" s="54" t="s">
        <v>59</v>
      </c>
      <c r="C18" s="44">
        <f>'3кв'!E25</f>
        <v>4554.78</v>
      </c>
      <c r="D18" s="48"/>
    </row>
    <row r="19" spans="1:5" x14ac:dyDescent="0.25">
      <c r="A19" s="49"/>
      <c r="B19" s="54"/>
      <c r="C19" s="44"/>
      <c r="D19" s="48"/>
    </row>
    <row r="20" spans="1:5" x14ac:dyDescent="0.25">
      <c r="A20" s="1"/>
      <c r="B20" s="55" t="s">
        <v>76</v>
      </c>
      <c r="C20" s="47">
        <f>SUM(C11:C15)</f>
        <v>67563.864000000001</v>
      </c>
      <c r="D20" s="48"/>
      <c r="E20" s="52"/>
    </row>
    <row r="21" spans="1:5" x14ac:dyDescent="0.25">
      <c r="A21" s="1"/>
      <c r="B21" s="55" t="s">
        <v>77</v>
      </c>
      <c r="C21" s="47">
        <f>C6+C9-C20</f>
        <v>5509.1860000000015</v>
      </c>
      <c r="D21" s="48"/>
    </row>
    <row r="22" spans="1:5" x14ac:dyDescent="0.25">
      <c r="A22" s="1"/>
      <c r="B22" s="42"/>
      <c r="C22" s="42"/>
      <c r="D22" s="48"/>
    </row>
    <row r="23" spans="1:5" x14ac:dyDescent="0.25">
      <c r="A23" s="1"/>
      <c r="B23" s="56" t="s">
        <v>78</v>
      </c>
      <c r="C23" s="56"/>
      <c r="D23" s="48"/>
    </row>
    <row r="24" spans="1:5" x14ac:dyDescent="0.25">
      <c r="A24" s="1"/>
      <c r="B24" s="56" t="s">
        <v>85</v>
      </c>
      <c r="C24" s="57">
        <v>6389.62</v>
      </c>
      <c r="D24" s="48"/>
    </row>
    <row r="25" spans="1:5" x14ac:dyDescent="0.25">
      <c r="A25" s="1"/>
      <c r="B25" s="58" t="s">
        <v>86</v>
      </c>
      <c r="C25" s="59">
        <v>1309.1099999999999</v>
      </c>
      <c r="D25" s="48"/>
    </row>
    <row r="26" spans="1:5" x14ac:dyDescent="0.25">
      <c r="A26" s="1"/>
      <c r="B26" s="56" t="s">
        <v>79</v>
      </c>
      <c r="C26" s="79">
        <f>C25-C24</f>
        <v>-5080.51</v>
      </c>
      <c r="D26" s="48"/>
    </row>
    <row r="27" spans="1:5" x14ac:dyDescent="0.25">
      <c r="A27" s="1"/>
      <c r="B27" s="42"/>
      <c r="C27" s="42"/>
      <c r="D27" s="48"/>
    </row>
    <row r="28" spans="1:5" x14ac:dyDescent="0.25">
      <c r="A28" s="1" t="s">
        <v>80</v>
      </c>
      <c r="B28" s="42" t="s">
        <v>87</v>
      </c>
      <c r="C28" s="42"/>
      <c r="D28" s="48"/>
    </row>
    <row r="29" spans="1:5" x14ac:dyDescent="0.25">
      <c r="A29" s="1"/>
      <c r="B29" s="42" t="s">
        <v>88</v>
      </c>
      <c r="C29" s="42"/>
      <c r="D29" s="48"/>
    </row>
    <row r="30" spans="1:5" x14ac:dyDescent="0.25">
      <c r="A30" s="1"/>
      <c r="B30" s="42" t="s">
        <v>89</v>
      </c>
      <c r="C30" s="42"/>
      <c r="D30" s="48"/>
    </row>
    <row r="31" spans="1:5" x14ac:dyDescent="0.25">
      <c r="A31" s="1"/>
      <c r="B31" s="58"/>
      <c r="C31" s="42"/>
      <c r="D31" s="48"/>
    </row>
    <row r="32" spans="1:5" x14ac:dyDescent="0.25">
      <c r="A32" s="1"/>
      <c r="B32" s="42"/>
      <c r="C32" s="42"/>
      <c r="D32" s="48"/>
    </row>
    <row r="33" spans="1:4" x14ac:dyDescent="0.25">
      <c r="A33" s="1"/>
      <c r="B33" s="42"/>
      <c r="C33" s="42"/>
      <c r="D33" s="48"/>
    </row>
    <row r="34" spans="1:4" x14ac:dyDescent="0.25">
      <c r="A34" s="1"/>
      <c r="B34" s="42"/>
      <c r="C34" s="42"/>
      <c r="D34" s="48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2026-02-25T14:29:20Z</dcterms:modified>
</cp:coreProperties>
</file>