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505" yWindow="2505" windowWidth="28800" windowHeight="15345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4" l="1"/>
  <c r="C12" i="34" l="1"/>
  <c r="C13" i="34"/>
  <c r="C14" i="34"/>
  <c r="C11" i="34"/>
  <c r="C8" i="34"/>
  <c r="C6" i="34"/>
  <c r="C9" i="34" l="1"/>
  <c r="C19" i="34" l="1"/>
  <c r="C20" i="34" s="1"/>
  <c r="B44" i="33" l="1"/>
  <c r="E23" i="33"/>
  <c r="E22" i="33"/>
  <c r="E26" i="33" s="1"/>
  <c r="B47" i="33" s="1"/>
  <c r="B48" i="33" l="1"/>
  <c r="E23" i="32"/>
  <c r="E22" i="32"/>
  <c r="E23" i="31"/>
  <c r="E22" i="31"/>
  <c r="E26" i="31" s="1"/>
  <c r="B47" i="31" s="1"/>
  <c r="E26" i="32" l="1"/>
  <c r="B47" i="32" s="1"/>
  <c r="E23" i="30"/>
  <c r="E22" i="30"/>
  <c r="E26" i="30" s="1"/>
  <c r="B47" i="30" s="1"/>
  <c r="B48" i="30" l="1"/>
  <c r="B44" i="31" s="1"/>
  <c r="B48" i="31" s="1"/>
  <c r="B44" i="32" s="1"/>
  <c r="B48" i="32" s="1"/>
</calcChain>
</file>

<file path=xl/sharedStrings.xml><?xml version="1.0" encoding="utf-8"?>
<sst xmlns="http://schemas.openxmlformats.org/spreadsheetml/2006/main" count="241" uniqueCount="86">
  <si>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</si>
  <si>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</si>
  <si>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</si>
  <si>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</si>
  <si>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</si>
  <si>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</si>
  <si>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</si>
  <si>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</si>
  <si>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</si>
  <si>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</si>
  <si>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</si>
  <si>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</si>
  <si>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</si>
  <si>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</si>
  <si>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</si>
  <si>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</si>
  <si>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</si>
  <si>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</si>
  <si>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</si>
  <si>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</si>
  <si>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</si>
  <si>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</si>
  <si>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</si>
  <si>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</si>
  <si>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</si>
  <si>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Молодогвардейцев, д. 5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</si>
  <si>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Денисенко Егора Ивановича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</si>
  <si>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№119 от 26.09.2012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</si>
  <si>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</si>
  <si>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№90  от   01.10.2012 г.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</si>
  <si>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Денисенко Е.И.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</si>
  <si>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</si>
  <si>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</si>
  <si>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</si>
  <si>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</si>
  <si>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</si>
  <si>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</si>
  <si>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>Общая площадь квартир - 244,6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</si>
  <si>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</si>
  <si>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</si>
  <si>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</si>
  <si>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</si>
  <si>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</si>
  <si>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</si>
  <si>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</si>
  <si>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Предъявлено населению 11139,06</t>
  </si>
  <si>
    <t>Оплачено, руб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</si>
  <si>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</si>
  <si>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</si>
  <si>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десять тысяч девятьсот шестьдесят восемь рублей 35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</si>
  <si>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</si>
  <si>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</si>
  <si>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</si>
  <si>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</si>
  <si>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</si>
  <si>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</si>
  <si>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девять тысяч семьсот восемьдесят один  рубль 55 копеек.</t>
  </si>
  <si>
    <t xml:space="preserve">           2. Всего за период с "01" 07  2025 г. по "30" 09 2025 г. выполнено работ (оказано услуг) на общую сумму десять тысяч  семьсот тринадцать рублей 48 копеек.</t>
  </si>
  <si>
    <t>Предъявлено населению 12203,07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</si>
  <si>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</si>
  <si>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десять тысяч  семьсот тринадцать рублей 48 копеек.</t>
  </si>
  <si>
    <t>4 квартал</t>
  </si>
  <si>
    <t>ОТЧЕТ</t>
  </si>
  <si>
    <t>О ВЫПОЛНЕННЫХ РАБОТАХ И ДВИЖЕНИИ  СРЕДСТВ</t>
  </si>
  <si>
    <t>по ж.д. ул. Молодогвардейцев, д. 5</t>
  </si>
  <si>
    <t>Остаток на начало периода</t>
  </si>
  <si>
    <t xml:space="preserve">Доходы: </t>
  </si>
  <si>
    <t>Начислено всего 43015,26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</si>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</sst>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5" fillId="0" borderId="0"/>
    <xf numFmtId="0" fontId="16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F33" sqref="F33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42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47</v>
      </c>
      <c r="B3" s="68"/>
      <c r="C3" s="68"/>
      <c r="D3" s="68"/>
      <c r="E3" s="68"/>
    </row>
    <row r="4" spans="1:5" s="1" customFormat="1" ht="15.75" x14ac:dyDescent="0.25">
      <c r="A4" s="23" t="s">
        <v>13</v>
      </c>
      <c r="B4" s="4"/>
      <c r="C4" s="4"/>
      <c r="D4" s="25"/>
      <c r="E4" s="24" t="s">
        <v>48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70" t="s">
        <v>25</v>
      </c>
      <c r="B7" s="70"/>
      <c r="C7" s="70"/>
      <c r="D7" s="70"/>
      <c r="E7" s="70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69" t="s">
        <v>26</v>
      </c>
      <c r="B9" s="69"/>
      <c r="C9" s="69"/>
      <c r="D9" s="69"/>
      <c r="E9" s="69"/>
    </row>
    <row r="10" spans="1:5" ht="26.25" customHeight="1" x14ac:dyDescent="0.25">
      <c r="A10" s="71" t="s">
        <v>14</v>
      </c>
      <c r="B10" s="72"/>
      <c r="C10" s="72"/>
      <c r="D10" s="72"/>
      <c r="E10" s="72"/>
    </row>
    <row r="11" spans="1:5" ht="27.75" customHeight="1" x14ac:dyDescent="0.25">
      <c r="A11" s="69" t="s">
        <v>27</v>
      </c>
      <c r="B11" s="69"/>
      <c r="C11" s="69"/>
      <c r="D11" s="69"/>
      <c r="E11" s="69"/>
    </row>
    <row r="12" spans="1:5" ht="24.75" customHeight="1" x14ac:dyDescent="0.25">
      <c r="A12" s="63" t="s">
        <v>15</v>
      </c>
      <c r="B12" s="64"/>
      <c r="C12" s="64"/>
      <c r="D12" s="64"/>
      <c r="E12" s="64"/>
    </row>
    <row r="13" spans="1:5" x14ac:dyDescent="0.25">
      <c r="A13" s="69" t="s">
        <v>22</v>
      </c>
      <c r="B13" s="69"/>
      <c r="C13" s="69"/>
      <c r="D13" s="69"/>
      <c r="E13" s="69"/>
    </row>
    <row r="14" spans="1:5" x14ac:dyDescent="0.25">
      <c r="A14" s="63" t="s">
        <v>2</v>
      </c>
      <c r="B14" s="64"/>
      <c r="C14" s="64"/>
      <c r="D14" s="64"/>
      <c r="E14" s="64"/>
    </row>
    <row r="15" spans="1:5" x14ac:dyDescent="0.25">
      <c r="A15" s="69" t="s">
        <v>44</v>
      </c>
      <c r="B15" s="69"/>
      <c r="C15" s="69"/>
      <c r="D15" s="69"/>
      <c r="E15" s="69"/>
    </row>
    <row r="16" spans="1:5" x14ac:dyDescent="0.25">
      <c r="A16" s="63" t="s">
        <v>16</v>
      </c>
      <c r="B16" s="64"/>
      <c r="C16" s="64"/>
      <c r="D16" s="64"/>
      <c r="E16" s="64"/>
    </row>
    <row r="17" spans="1:8" ht="26.45" customHeight="1" x14ac:dyDescent="0.25">
      <c r="A17" s="69" t="s">
        <v>17</v>
      </c>
      <c r="B17" s="69"/>
      <c r="C17" s="69"/>
      <c r="D17" s="69"/>
      <c r="E17" s="69"/>
    </row>
    <row r="18" spans="1:8" ht="60.6" customHeight="1" x14ac:dyDescent="0.25">
      <c r="A18" s="69" t="s">
        <v>29</v>
      </c>
      <c r="B18" s="69"/>
      <c r="C18" s="69"/>
      <c r="D18" s="69"/>
      <c r="E18" s="69"/>
    </row>
    <row r="19" spans="1:8" ht="34.9" customHeight="1" x14ac:dyDescent="0.25">
      <c r="A19" s="74" t="s">
        <v>28</v>
      </c>
      <c r="B19" s="74"/>
      <c r="C19" s="74"/>
      <c r="D19" s="74"/>
      <c r="E19" s="74"/>
    </row>
    <row r="20" spans="1:8" x14ac:dyDescent="0.25">
      <c r="A20" s="74"/>
      <c r="B20" s="74"/>
      <c r="C20" s="74"/>
      <c r="D20" s="74"/>
      <c r="E20" s="74"/>
      <c r="F20" s="2">
        <v>244.6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8.65</v>
      </c>
      <c r="E22" s="8">
        <f>D22*F20*G20</f>
        <v>6347.37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3434.1839999999993</v>
      </c>
    </row>
    <row r="24" spans="1:8" x14ac:dyDescent="0.25">
      <c r="A24" s="7" t="s">
        <v>31</v>
      </c>
      <c r="B24" s="9" t="s">
        <v>32</v>
      </c>
      <c r="C24" s="3" t="s">
        <v>33</v>
      </c>
      <c r="D24" s="3"/>
      <c r="E24" s="8">
        <v>1186.8</v>
      </c>
    </row>
    <row r="25" spans="1:8" x14ac:dyDescent="0.25">
      <c r="A25" s="22"/>
      <c r="B25" s="21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10968.353999999999</v>
      </c>
    </row>
    <row r="28" spans="1:8" ht="30.75" customHeight="1" x14ac:dyDescent="0.25">
      <c r="A28" s="62" t="s">
        <v>49</v>
      </c>
      <c r="B28" s="62"/>
      <c r="C28" s="62"/>
      <c r="D28" s="62"/>
      <c r="E28" s="62"/>
    </row>
    <row r="29" spans="1:8" ht="30.75" customHeight="1" x14ac:dyDescent="0.25">
      <c r="A29" s="69" t="s">
        <v>21</v>
      </c>
      <c r="B29" s="69"/>
      <c r="C29" s="69"/>
      <c r="D29" s="69"/>
      <c r="E29" s="69"/>
    </row>
    <row r="30" spans="1:8" x14ac:dyDescent="0.25">
      <c r="A30" s="69" t="s">
        <v>20</v>
      </c>
      <c r="B30" s="69"/>
      <c r="C30" s="69"/>
      <c r="D30" s="69"/>
      <c r="E30" s="69"/>
      <c r="F30" s="14"/>
      <c r="G30" s="14"/>
      <c r="H30" s="15"/>
    </row>
    <row r="31" spans="1:8" ht="30" customHeight="1" x14ac:dyDescent="0.25">
      <c r="A31" s="69" t="s">
        <v>34</v>
      </c>
      <c r="B31" s="69"/>
      <c r="C31" s="69"/>
      <c r="D31" s="69"/>
      <c r="E31" s="69"/>
    </row>
    <row r="32" spans="1:8" x14ac:dyDescent="0.25">
      <c r="A32" s="69" t="s">
        <v>18</v>
      </c>
      <c r="B32" s="69"/>
      <c r="C32" s="69"/>
      <c r="D32" s="69"/>
      <c r="E32" s="69"/>
    </row>
    <row r="33" spans="1:5" x14ac:dyDescent="0.25">
      <c r="A33" s="73" t="s">
        <v>5</v>
      </c>
      <c r="B33" s="73"/>
      <c r="C33" s="73"/>
      <c r="D33" s="73"/>
      <c r="E33" s="73"/>
    </row>
    <row r="34" spans="1:5" x14ac:dyDescent="0.25">
      <c r="A34" s="69" t="s">
        <v>18</v>
      </c>
      <c r="B34" s="69"/>
      <c r="C34" s="69"/>
      <c r="D34" s="69"/>
      <c r="E34" s="69"/>
    </row>
    <row r="35" spans="1:5" x14ac:dyDescent="0.25">
      <c r="A35" s="75" t="s">
        <v>43</v>
      </c>
      <c r="B35" s="75"/>
      <c r="C35" s="75"/>
      <c r="D35" s="75"/>
      <c r="E35" s="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77" t="s">
        <v>30</v>
      </c>
      <c r="B38" s="77"/>
      <c r="C38" s="77"/>
      <c r="D38" s="77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2" spans="1:5" x14ac:dyDescent="0.25">
      <c r="A42" s="26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16">
        <v>-12702.64</v>
      </c>
    </row>
    <row r="45" spans="1:5" x14ac:dyDescent="0.25">
      <c r="A45" s="2" t="s">
        <v>45</v>
      </c>
      <c r="B45" s="17"/>
    </row>
    <row r="46" spans="1:5" x14ac:dyDescent="0.25">
      <c r="A46" s="2" t="s">
        <v>46</v>
      </c>
      <c r="B46" s="17">
        <v>11139.06</v>
      </c>
    </row>
    <row r="47" spans="1:5" ht="30" x14ac:dyDescent="0.25">
      <c r="A47" s="27" t="s">
        <v>36</v>
      </c>
      <c r="B47" s="17">
        <f>E26</f>
        <v>10968.353999999999</v>
      </c>
    </row>
    <row r="48" spans="1:5" x14ac:dyDescent="0.25">
      <c r="A48" s="18" t="s">
        <v>39</v>
      </c>
      <c r="B48" s="19">
        <f>B44+B46-B47</f>
        <v>-12531.933999999999</v>
      </c>
    </row>
    <row r="49" spans="2:6" x14ac:dyDescent="0.25">
      <c r="B49" s="62"/>
      <c r="C49" s="62"/>
      <c r="D49" s="62"/>
      <c r="E49" s="62"/>
      <c r="F49" s="62"/>
    </row>
    <row r="50" spans="2:6" x14ac:dyDescent="0.25">
      <c r="B50" s="2">
        <v>-12702.64</v>
      </c>
    </row>
  </sheetData>
  <mergeCells count="30">
    <mergeCell ref="A35:D35"/>
    <mergeCell ref="B36:D36"/>
    <mergeCell ref="A38:D38"/>
    <mergeCell ref="B39:D39"/>
    <mergeCell ref="A29:E29"/>
    <mergeCell ref="A30:E30"/>
    <mergeCell ref="A31:E31"/>
    <mergeCell ref="A32:E32"/>
    <mergeCell ref="A34:E34"/>
    <mergeCell ref="A17:E17"/>
    <mergeCell ref="A18:E18"/>
    <mergeCell ref="A19:E19"/>
    <mergeCell ref="A20:E20"/>
    <mergeCell ref="A28:E28"/>
    <mergeCell ref="B49:F49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1" zoomScaleSheetLayoutView="100" workbookViewId="0">
      <selection activeCell="N29" sqref="N29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42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50</v>
      </c>
      <c r="B3" s="68"/>
      <c r="C3" s="68"/>
      <c r="D3" s="68"/>
      <c r="E3" s="68"/>
    </row>
    <row r="4" spans="1:5" s="1" customFormat="1" ht="15.75" x14ac:dyDescent="0.25">
      <c r="A4" s="23" t="s">
        <v>13</v>
      </c>
      <c r="B4" s="4"/>
      <c r="C4" s="4"/>
      <c r="D4" s="25"/>
      <c r="E4" s="24" t="s">
        <v>51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70" t="s">
        <v>25</v>
      </c>
      <c r="B7" s="70"/>
      <c r="C7" s="70"/>
      <c r="D7" s="70"/>
      <c r="E7" s="70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69" t="s">
        <v>26</v>
      </c>
      <c r="B9" s="69"/>
      <c r="C9" s="69"/>
      <c r="D9" s="69"/>
      <c r="E9" s="69"/>
    </row>
    <row r="10" spans="1:5" ht="26.25" customHeight="1" x14ac:dyDescent="0.25">
      <c r="A10" s="71" t="s">
        <v>14</v>
      </c>
      <c r="B10" s="72"/>
      <c r="C10" s="72"/>
      <c r="D10" s="72"/>
      <c r="E10" s="72"/>
    </row>
    <row r="11" spans="1:5" ht="27.75" customHeight="1" x14ac:dyDescent="0.25">
      <c r="A11" s="69" t="s">
        <v>27</v>
      </c>
      <c r="B11" s="69"/>
      <c r="C11" s="69"/>
      <c r="D11" s="69"/>
      <c r="E11" s="69"/>
    </row>
    <row r="12" spans="1:5" ht="24.75" customHeight="1" x14ac:dyDescent="0.25">
      <c r="A12" s="63" t="s">
        <v>15</v>
      </c>
      <c r="B12" s="64"/>
      <c r="C12" s="64"/>
      <c r="D12" s="64"/>
      <c r="E12" s="64"/>
    </row>
    <row r="13" spans="1:5" x14ac:dyDescent="0.25">
      <c r="A13" s="69" t="s">
        <v>22</v>
      </c>
      <c r="B13" s="69"/>
      <c r="C13" s="69"/>
      <c r="D13" s="69"/>
      <c r="E13" s="69"/>
    </row>
    <row r="14" spans="1:5" x14ac:dyDescent="0.25">
      <c r="A14" s="63" t="s">
        <v>2</v>
      </c>
      <c r="B14" s="64"/>
      <c r="C14" s="64"/>
      <c r="D14" s="64"/>
      <c r="E14" s="64"/>
    </row>
    <row r="15" spans="1:5" x14ac:dyDescent="0.25">
      <c r="A15" s="69" t="s">
        <v>44</v>
      </c>
      <c r="B15" s="69"/>
      <c r="C15" s="69"/>
      <c r="D15" s="69"/>
      <c r="E15" s="69"/>
    </row>
    <row r="16" spans="1:5" x14ac:dyDescent="0.25">
      <c r="A16" s="63" t="s">
        <v>16</v>
      </c>
      <c r="B16" s="64"/>
      <c r="C16" s="64"/>
      <c r="D16" s="64"/>
      <c r="E16" s="64"/>
    </row>
    <row r="17" spans="1:8" ht="26.45" customHeight="1" x14ac:dyDescent="0.25">
      <c r="A17" s="69" t="s">
        <v>17</v>
      </c>
      <c r="B17" s="69"/>
      <c r="C17" s="69"/>
      <c r="D17" s="69"/>
      <c r="E17" s="69"/>
    </row>
    <row r="18" spans="1:8" ht="60.6" customHeight="1" x14ac:dyDescent="0.25">
      <c r="A18" s="69" t="s">
        <v>29</v>
      </c>
      <c r="B18" s="69"/>
      <c r="C18" s="69"/>
      <c r="D18" s="69"/>
      <c r="E18" s="69"/>
    </row>
    <row r="19" spans="1:8" ht="34.9" customHeight="1" x14ac:dyDescent="0.25">
      <c r="A19" s="74" t="s">
        <v>28</v>
      </c>
      <c r="B19" s="74"/>
      <c r="C19" s="74"/>
      <c r="D19" s="74"/>
      <c r="E19" s="74"/>
    </row>
    <row r="20" spans="1:8" x14ac:dyDescent="0.25">
      <c r="A20" s="74"/>
      <c r="B20" s="74"/>
      <c r="C20" s="74"/>
      <c r="D20" s="74"/>
      <c r="E20" s="74"/>
      <c r="F20" s="2">
        <v>244.6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8.65</v>
      </c>
      <c r="E22" s="8">
        <f>D22*F20*G20</f>
        <v>6347.37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3434.1839999999993</v>
      </c>
    </row>
    <row r="24" spans="1:8" x14ac:dyDescent="0.25">
      <c r="A24" s="7" t="s">
        <v>31</v>
      </c>
      <c r="B24" s="9" t="s">
        <v>52</v>
      </c>
      <c r="C24" s="3" t="s">
        <v>33</v>
      </c>
      <c r="D24" s="3"/>
      <c r="E24" s="8"/>
    </row>
    <row r="25" spans="1:8" x14ac:dyDescent="0.25">
      <c r="A25" s="22"/>
      <c r="B25" s="21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9781.5540000000001</v>
      </c>
    </row>
    <row r="28" spans="1:8" ht="30.75" customHeight="1" x14ac:dyDescent="0.25">
      <c r="A28" s="62" t="s">
        <v>56</v>
      </c>
      <c r="B28" s="62"/>
      <c r="C28" s="62"/>
      <c r="D28" s="62"/>
      <c r="E28" s="62"/>
    </row>
    <row r="29" spans="1:8" ht="30.75" customHeight="1" x14ac:dyDescent="0.25">
      <c r="A29" s="69" t="s">
        <v>21</v>
      </c>
      <c r="B29" s="69"/>
      <c r="C29" s="69"/>
      <c r="D29" s="69"/>
      <c r="E29" s="69"/>
    </row>
    <row r="30" spans="1:8" x14ac:dyDescent="0.25">
      <c r="A30" s="69" t="s">
        <v>20</v>
      </c>
      <c r="B30" s="69"/>
      <c r="C30" s="69"/>
      <c r="D30" s="69"/>
      <c r="E30" s="69"/>
      <c r="F30" s="14"/>
      <c r="G30" s="14"/>
      <c r="H30" s="15"/>
    </row>
    <row r="31" spans="1:8" ht="30" customHeight="1" x14ac:dyDescent="0.25">
      <c r="A31" s="69" t="s">
        <v>34</v>
      </c>
      <c r="B31" s="69"/>
      <c r="C31" s="69"/>
      <c r="D31" s="69"/>
      <c r="E31" s="69"/>
    </row>
    <row r="32" spans="1:8" x14ac:dyDescent="0.25">
      <c r="A32" s="69" t="s">
        <v>18</v>
      </c>
      <c r="B32" s="69"/>
      <c r="C32" s="69"/>
      <c r="D32" s="69"/>
      <c r="E32" s="69"/>
    </row>
    <row r="33" spans="1:5" x14ac:dyDescent="0.25">
      <c r="A33" s="73" t="s">
        <v>5</v>
      </c>
      <c r="B33" s="73"/>
      <c r="C33" s="73"/>
      <c r="D33" s="73"/>
      <c r="E33" s="73"/>
    </row>
    <row r="34" spans="1:5" x14ac:dyDescent="0.25">
      <c r="A34" s="69" t="s">
        <v>18</v>
      </c>
      <c r="B34" s="69"/>
      <c r="C34" s="69"/>
      <c r="D34" s="69"/>
      <c r="E34" s="69"/>
    </row>
    <row r="35" spans="1:5" x14ac:dyDescent="0.25">
      <c r="A35" s="75" t="s">
        <v>43</v>
      </c>
      <c r="B35" s="75"/>
      <c r="C35" s="75"/>
      <c r="D35" s="75"/>
      <c r="E35" s="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x14ac:dyDescent="0.25">
      <c r="A38" s="77" t="s">
        <v>30</v>
      </c>
      <c r="B38" s="77"/>
      <c r="C38" s="77"/>
      <c r="D38" s="77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2" spans="1:5" x14ac:dyDescent="0.25">
      <c r="A42" s="26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16">
        <f>'1кв'!B48</f>
        <v>-12531.933999999999</v>
      </c>
    </row>
    <row r="45" spans="1:5" x14ac:dyDescent="0.25">
      <c r="A45" s="2" t="s">
        <v>45</v>
      </c>
      <c r="B45" s="17"/>
    </row>
    <row r="46" spans="1:5" x14ac:dyDescent="0.25">
      <c r="A46" s="2" t="s">
        <v>46</v>
      </c>
      <c r="B46" s="17">
        <v>11139.06</v>
      </c>
    </row>
    <row r="47" spans="1:5" ht="30" x14ac:dyDescent="0.25">
      <c r="A47" s="32" t="s">
        <v>36</v>
      </c>
      <c r="B47" s="17">
        <f>E26</f>
        <v>9781.5540000000001</v>
      </c>
    </row>
    <row r="48" spans="1:5" x14ac:dyDescent="0.25">
      <c r="A48" s="18" t="s">
        <v>39</v>
      </c>
      <c r="B48" s="19">
        <f>B44+B46-B47</f>
        <v>-11174.428</v>
      </c>
    </row>
    <row r="49" spans="2:6" x14ac:dyDescent="0.25">
      <c r="B49" s="62"/>
      <c r="C49" s="62"/>
      <c r="D49" s="62"/>
      <c r="E49" s="62"/>
      <c r="F49" s="62"/>
    </row>
  </sheetData>
  <mergeCells count="30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49:F49"/>
    <mergeCell ref="A28:E28"/>
    <mergeCell ref="A29:E29"/>
    <mergeCell ref="A30:E30"/>
    <mergeCell ref="A31:E31"/>
    <mergeCell ref="A32:E32"/>
    <mergeCell ref="A33:E33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4" zoomScaleSheetLayoutView="100" workbookViewId="0">
      <selection activeCell="E25" sqref="E25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42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53</v>
      </c>
      <c r="B3" s="68"/>
      <c r="C3" s="68"/>
      <c r="D3" s="68"/>
      <c r="E3" s="68"/>
    </row>
    <row r="4" spans="1:5" s="1" customFormat="1" ht="15.75" x14ac:dyDescent="0.25">
      <c r="A4" s="23" t="s">
        <v>13</v>
      </c>
      <c r="B4" s="4"/>
      <c r="C4" s="4"/>
      <c r="D4" s="25"/>
      <c r="E4" s="24" t="s">
        <v>54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70" t="s">
        <v>25</v>
      </c>
      <c r="B7" s="70"/>
      <c r="C7" s="70"/>
      <c r="D7" s="70"/>
      <c r="E7" s="70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69" t="s">
        <v>26</v>
      </c>
      <c r="B9" s="69"/>
      <c r="C9" s="69"/>
      <c r="D9" s="69"/>
      <c r="E9" s="69"/>
    </row>
    <row r="10" spans="1:5" ht="26.25" customHeight="1" x14ac:dyDescent="0.25">
      <c r="A10" s="71" t="s">
        <v>14</v>
      </c>
      <c r="B10" s="72"/>
      <c r="C10" s="72"/>
      <c r="D10" s="72"/>
      <c r="E10" s="72"/>
    </row>
    <row r="11" spans="1:5" ht="27.75" customHeight="1" x14ac:dyDescent="0.25">
      <c r="A11" s="69" t="s">
        <v>27</v>
      </c>
      <c r="B11" s="69"/>
      <c r="C11" s="69"/>
      <c r="D11" s="69"/>
      <c r="E11" s="69"/>
    </row>
    <row r="12" spans="1:5" ht="24.75" customHeight="1" x14ac:dyDescent="0.25">
      <c r="A12" s="63" t="s">
        <v>15</v>
      </c>
      <c r="B12" s="64"/>
      <c r="C12" s="64"/>
      <c r="D12" s="64"/>
      <c r="E12" s="64"/>
    </row>
    <row r="13" spans="1:5" x14ac:dyDescent="0.25">
      <c r="A13" s="69" t="s">
        <v>22</v>
      </c>
      <c r="B13" s="69"/>
      <c r="C13" s="69"/>
      <c r="D13" s="69"/>
      <c r="E13" s="69"/>
    </row>
    <row r="14" spans="1:5" x14ac:dyDescent="0.25">
      <c r="A14" s="63" t="s">
        <v>2</v>
      </c>
      <c r="B14" s="64"/>
      <c r="C14" s="64"/>
      <c r="D14" s="64"/>
      <c r="E14" s="64"/>
    </row>
    <row r="15" spans="1:5" x14ac:dyDescent="0.25">
      <c r="A15" s="69" t="s">
        <v>44</v>
      </c>
      <c r="B15" s="69"/>
      <c r="C15" s="69"/>
      <c r="D15" s="69"/>
      <c r="E15" s="69"/>
    </row>
    <row r="16" spans="1:5" x14ac:dyDescent="0.25">
      <c r="A16" s="63" t="s">
        <v>16</v>
      </c>
      <c r="B16" s="64"/>
      <c r="C16" s="64"/>
      <c r="D16" s="64"/>
      <c r="E16" s="64"/>
    </row>
    <row r="17" spans="1:8" ht="26.45" customHeight="1" x14ac:dyDescent="0.25">
      <c r="A17" s="69" t="s">
        <v>17</v>
      </c>
      <c r="B17" s="69"/>
      <c r="C17" s="69"/>
      <c r="D17" s="69"/>
      <c r="E17" s="69"/>
    </row>
    <row r="18" spans="1:8" ht="60.6" customHeight="1" x14ac:dyDescent="0.25">
      <c r="A18" s="69" t="s">
        <v>29</v>
      </c>
      <c r="B18" s="69"/>
      <c r="C18" s="69"/>
      <c r="D18" s="69"/>
      <c r="E18" s="69"/>
    </row>
    <row r="19" spans="1:8" ht="34.9" customHeight="1" x14ac:dyDescent="0.25">
      <c r="A19" s="74" t="s">
        <v>28</v>
      </c>
      <c r="B19" s="74"/>
      <c r="C19" s="74"/>
      <c r="D19" s="74"/>
      <c r="E19" s="74"/>
    </row>
    <row r="20" spans="1:8" x14ac:dyDescent="0.25">
      <c r="A20" s="74"/>
      <c r="B20" s="74"/>
      <c r="C20" s="74"/>
      <c r="D20" s="74"/>
      <c r="E20" s="74"/>
      <c r="F20" s="2">
        <v>244.6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9.48</v>
      </c>
      <c r="E22" s="8">
        <f>D22*F20*G20</f>
        <v>6956.424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3757.0560000000005</v>
      </c>
    </row>
    <row r="24" spans="1:8" x14ac:dyDescent="0.25">
      <c r="A24" s="7" t="s">
        <v>31</v>
      </c>
      <c r="B24" s="9" t="s">
        <v>55</v>
      </c>
      <c r="C24" s="3" t="s">
        <v>33</v>
      </c>
      <c r="D24" s="3"/>
      <c r="E24" s="8">
        <v>0</v>
      </c>
    </row>
    <row r="25" spans="1:8" x14ac:dyDescent="0.25">
      <c r="A25" s="22"/>
      <c r="B25" s="21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10713.48</v>
      </c>
    </row>
    <row r="28" spans="1:8" ht="30.75" customHeight="1" x14ac:dyDescent="0.25">
      <c r="A28" s="62" t="s">
        <v>57</v>
      </c>
      <c r="B28" s="62"/>
      <c r="C28" s="62"/>
      <c r="D28" s="62"/>
      <c r="E28" s="62"/>
    </row>
    <row r="29" spans="1:8" ht="30.75" customHeight="1" x14ac:dyDescent="0.25">
      <c r="A29" s="69" t="s">
        <v>21</v>
      </c>
      <c r="B29" s="69"/>
      <c r="C29" s="69"/>
      <c r="D29" s="69"/>
      <c r="E29" s="69"/>
    </row>
    <row r="30" spans="1:8" x14ac:dyDescent="0.25">
      <c r="A30" s="69" t="s">
        <v>20</v>
      </c>
      <c r="B30" s="69"/>
      <c r="C30" s="69"/>
      <c r="D30" s="69"/>
      <c r="E30" s="69"/>
      <c r="F30" s="14"/>
      <c r="G30" s="14"/>
      <c r="H30" s="15"/>
    </row>
    <row r="31" spans="1:8" ht="30" customHeight="1" x14ac:dyDescent="0.25">
      <c r="A31" s="69" t="s">
        <v>34</v>
      </c>
      <c r="B31" s="69"/>
      <c r="C31" s="69"/>
      <c r="D31" s="69"/>
      <c r="E31" s="69"/>
    </row>
    <row r="32" spans="1:8" x14ac:dyDescent="0.25">
      <c r="A32" s="69" t="s">
        <v>18</v>
      </c>
      <c r="B32" s="69"/>
      <c r="C32" s="69"/>
      <c r="D32" s="69"/>
      <c r="E32" s="69"/>
    </row>
    <row r="33" spans="1:5" x14ac:dyDescent="0.25">
      <c r="A33" s="73" t="s">
        <v>5</v>
      </c>
      <c r="B33" s="73"/>
      <c r="C33" s="73"/>
      <c r="D33" s="73"/>
      <c r="E33" s="73"/>
    </row>
    <row r="34" spans="1:5" x14ac:dyDescent="0.25">
      <c r="A34" s="69" t="s">
        <v>18</v>
      </c>
      <c r="B34" s="69"/>
      <c r="C34" s="69"/>
      <c r="D34" s="69"/>
      <c r="E34" s="69"/>
    </row>
    <row r="35" spans="1:5" x14ac:dyDescent="0.25">
      <c r="A35" s="75" t="s">
        <v>43</v>
      </c>
      <c r="B35" s="75"/>
      <c r="C35" s="75"/>
      <c r="D35" s="75"/>
      <c r="E35" s="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x14ac:dyDescent="0.25">
      <c r="A38" s="77" t="s">
        <v>30</v>
      </c>
      <c r="B38" s="77"/>
      <c r="C38" s="77"/>
      <c r="D38" s="77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2" spans="1:5" x14ac:dyDescent="0.25">
      <c r="A42" s="26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16">
        <f>'2кв'!B48</f>
        <v>-11174.428</v>
      </c>
    </row>
    <row r="45" spans="1:5" x14ac:dyDescent="0.25">
      <c r="A45" s="2" t="s">
        <v>58</v>
      </c>
      <c r="B45" s="17"/>
    </row>
    <row r="46" spans="1:5" x14ac:dyDescent="0.25">
      <c r="A46" s="2" t="s">
        <v>46</v>
      </c>
      <c r="B46" s="17">
        <v>11848.4</v>
      </c>
    </row>
    <row r="47" spans="1:5" ht="30" x14ac:dyDescent="0.25">
      <c r="A47" s="32" t="s">
        <v>36</v>
      </c>
      <c r="B47" s="17">
        <f>E26</f>
        <v>10713.48</v>
      </c>
    </row>
    <row r="48" spans="1:5" x14ac:dyDescent="0.25">
      <c r="A48" s="18" t="s">
        <v>39</v>
      </c>
      <c r="B48" s="19">
        <f>B44+B46-B47</f>
        <v>-10039.508</v>
      </c>
    </row>
    <row r="49" spans="2:6" x14ac:dyDescent="0.25">
      <c r="B49" s="62"/>
      <c r="C49" s="62"/>
      <c r="D49" s="62"/>
      <c r="E49" s="62"/>
      <c r="F49" s="62"/>
    </row>
  </sheetData>
  <mergeCells count="30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49:F49"/>
    <mergeCell ref="A28:E28"/>
    <mergeCell ref="A29:E29"/>
    <mergeCell ref="A30:E30"/>
    <mergeCell ref="A31:E31"/>
    <mergeCell ref="A32:E32"/>
    <mergeCell ref="A33:E33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BreakPreview" topLeftCell="A4" zoomScaleSheetLayoutView="100" workbookViewId="0">
      <selection activeCell="B48" sqref="B48"/>
    </sheetView>
  </sheetViews>
  <sheetFormatPr defaultColWidth="9.140625" defaultRowHeight="15" x14ac:dyDescent="0.25"/>
  <cols>
    <col min="1" max="1" width="33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42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59</v>
      </c>
      <c r="B3" s="68"/>
      <c r="C3" s="68"/>
      <c r="D3" s="68"/>
      <c r="E3" s="68"/>
    </row>
    <row r="4" spans="1:5" s="1" customFormat="1" ht="15.75" x14ac:dyDescent="0.25">
      <c r="A4" s="23" t="s">
        <v>13</v>
      </c>
      <c r="B4" s="4"/>
      <c r="C4" s="4"/>
      <c r="D4" s="2"/>
      <c r="E4" s="36">
        <v>46022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70" t="s">
        <v>25</v>
      </c>
      <c r="B7" s="70"/>
      <c r="C7" s="70"/>
      <c r="D7" s="70"/>
      <c r="E7" s="70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69" t="s">
        <v>26</v>
      </c>
      <c r="B9" s="69"/>
      <c r="C9" s="69"/>
      <c r="D9" s="69"/>
      <c r="E9" s="69"/>
    </row>
    <row r="10" spans="1:5" ht="26.25" customHeight="1" x14ac:dyDescent="0.25">
      <c r="A10" s="71" t="s">
        <v>14</v>
      </c>
      <c r="B10" s="72"/>
      <c r="C10" s="72"/>
      <c r="D10" s="72"/>
      <c r="E10" s="72"/>
    </row>
    <row r="11" spans="1:5" ht="27.75" customHeight="1" x14ac:dyDescent="0.25">
      <c r="A11" s="69" t="s">
        <v>27</v>
      </c>
      <c r="B11" s="69"/>
      <c r="C11" s="69"/>
      <c r="D11" s="69"/>
      <c r="E11" s="69"/>
    </row>
    <row r="12" spans="1:5" ht="24.75" customHeight="1" x14ac:dyDescent="0.25">
      <c r="A12" s="63" t="s">
        <v>15</v>
      </c>
      <c r="B12" s="64"/>
      <c r="C12" s="64"/>
      <c r="D12" s="64"/>
      <c r="E12" s="64"/>
    </row>
    <row r="13" spans="1:5" x14ac:dyDescent="0.25">
      <c r="A13" s="69" t="s">
        <v>22</v>
      </c>
      <c r="B13" s="69"/>
      <c r="C13" s="69"/>
      <c r="D13" s="69"/>
      <c r="E13" s="69"/>
    </row>
    <row r="14" spans="1:5" x14ac:dyDescent="0.25">
      <c r="A14" s="63" t="s">
        <v>2</v>
      </c>
      <c r="B14" s="64"/>
      <c r="C14" s="64"/>
      <c r="D14" s="64"/>
      <c r="E14" s="64"/>
    </row>
    <row r="15" spans="1:5" x14ac:dyDescent="0.25">
      <c r="A15" s="69" t="s">
        <v>44</v>
      </c>
      <c r="B15" s="69"/>
      <c r="C15" s="69"/>
      <c r="D15" s="69"/>
      <c r="E15" s="69"/>
    </row>
    <row r="16" spans="1:5" x14ac:dyDescent="0.25">
      <c r="A16" s="63" t="s">
        <v>16</v>
      </c>
      <c r="B16" s="64"/>
      <c r="C16" s="64"/>
      <c r="D16" s="64"/>
      <c r="E16" s="64"/>
    </row>
    <row r="17" spans="1:8" ht="26.45" customHeight="1" x14ac:dyDescent="0.25">
      <c r="A17" s="69" t="s">
        <v>17</v>
      </c>
      <c r="B17" s="69"/>
      <c r="C17" s="69"/>
      <c r="D17" s="69"/>
      <c r="E17" s="69"/>
    </row>
    <row r="18" spans="1:8" ht="60.6" customHeight="1" x14ac:dyDescent="0.25">
      <c r="A18" s="69" t="s">
        <v>29</v>
      </c>
      <c r="B18" s="69"/>
      <c r="C18" s="69"/>
      <c r="D18" s="69"/>
      <c r="E18" s="69"/>
    </row>
    <row r="19" spans="1:8" ht="34.9" customHeight="1" x14ac:dyDescent="0.25">
      <c r="A19" s="74" t="s">
        <v>28</v>
      </c>
      <c r="B19" s="74"/>
      <c r="C19" s="74"/>
      <c r="D19" s="74"/>
      <c r="E19" s="74"/>
    </row>
    <row r="20" spans="1:8" x14ac:dyDescent="0.25">
      <c r="A20" s="74"/>
      <c r="B20" s="74"/>
      <c r="C20" s="74"/>
      <c r="D20" s="74"/>
      <c r="E20" s="74"/>
      <c r="F20" s="2">
        <v>244.6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9.48</v>
      </c>
      <c r="E22" s="8">
        <f>D22*F20*G20</f>
        <v>6956.424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3757.0560000000005</v>
      </c>
    </row>
    <row r="24" spans="1:8" x14ac:dyDescent="0.25">
      <c r="A24" s="7" t="s">
        <v>31</v>
      </c>
      <c r="B24" s="9" t="s">
        <v>61</v>
      </c>
      <c r="C24" s="3" t="s">
        <v>33</v>
      </c>
      <c r="D24" s="3"/>
      <c r="E24" s="8">
        <v>0</v>
      </c>
    </row>
    <row r="25" spans="1:8" x14ac:dyDescent="0.25">
      <c r="A25" s="22"/>
      <c r="B25" s="21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10713.48</v>
      </c>
    </row>
    <row r="28" spans="1:8" ht="30.75" customHeight="1" x14ac:dyDescent="0.25">
      <c r="A28" s="62" t="s">
        <v>60</v>
      </c>
      <c r="B28" s="62"/>
      <c r="C28" s="62"/>
      <c r="D28" s="62"/>
      <c r="E28" s="62"/>
    </row>
    <row r="29" spans="1:8" ht="30.75" customHeight="1" x14ac:dyDescent="0.25">
      <c r="A29" s="69" t="s">
        <v>21</v>
      </c>
      <c r="B29" s="69"/>
      <c r="C29" s="69"/>
      <c r="D29" s="69"/>
      <c r="E29" s="69"/>
    </row>
    <row r="30" spans="1:8" x14ac:dyDescent="0.25">
      <c r="A30" s="69" t="s">
        <v>20</v>
      </c>
      <c r="B30" s="69"/>
      <c r="C30" s="69"/>
      <c r="D30" s="69"/>
      <c r="E30" s="69"/>
      <c r="F30" s="14"/>
      <c r="G30" s="14"/>
      <c r="H30" s="15"/>
    </row>
    <row r="31" spans="1:8" ht="30" customHeight="1" x14ac:dyDescent="0.25">
      <c r="A31" s="69" t="s">
        <v>34</v>
      </c>
      <c r="B31" s="69"/>
      <c r="C31" s="69"/>
      <c r="D31" s="69"/>
      <c r="E31" s="69"/>
    </row>
    <row r="32" spans="1:8" x14ac:dyDescent="0.25">
      <c r="A32" s="69" t="s">
        <v>18</v>
      </c>
      <c r="B32" s="69"/>
      <c r="C32" s="69"/>
      <c r="D32" s="69"/>
      <c r="E32" s="69"/>
    </row>
    <row r="33" spans="1:5" x14ac:dyDescent="0.25">
      <c r="A33" s="73" t="s">
        <v>5</v>
      </c>
      <c r="B33" s="73"/>
      <c r="C33" s="73"/>
      <c r="D33" s="73"/>
      <c r="E33" s="73"/>
    </row>
    <row r="34" spans="1:5" x14ac:dyDescent="0.25">
      <c r="A34" s="69" t="s">
        <v>18</v>
      </c>
      <c r="B34" s="69"/>
      <c r="C34" s="69"/>
      <c r="D34" s="69"/>
      <c r="E34" s="69"/>
    </row>
    <row r="35" spans="1:5" x14ac:dyDescent="0.25">
      <c r="A35" s="75" t="s">
        <v>43</v>
      </c>
      <c r="B35" s="75"/>
      <c r="C35" s="75"/>
      <c r="D35" s="75"/>
      <c r="E35" s="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33"/>
      <c r="B37" s="33"/>
      <c r="C37" s="33"/>
      <c r="D37" s="33"/>
      <c r="E37" s="33"/>
    </row>
    <row r="38" spans="1:5" x14ac:dyDescent="0.25">
      <c r="A38" s="77" t="s">
        <v>30</v>
      </c>
      <c r="B38" s="77"/>
      <c r="C38" s="77"/>
      <c r="D38" s="77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2" spans="1:5" x14ac:dyDescent="0.25">
      <c r="A42" s="26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16">
        <f>'3кв'!B48</f>
        <v>-10039.508</v>
      </c>
    </row>
    <row r="45" spans="1:5" x14ac:dyDescent="0.25">
      <c r="A45" s="2" t="s">
        <v>58</v>
      </c>
      <c r="B45" s="17"/>
    </row>
    <row r="46" spans="1:5" x14ac:dyDescent="0.25">
      <c r="A46" s="2" t="s">
        <v>46</v>
      </c>
      <c r="B46" s="17">
        <v>12203.07</v>
      </c>
    </row>
    <row r="47" spans="1:5" ht="30" x14ac:dyDescent="0.25">
      <c r="A47" s="35" t="s">
        <v>36</v>
      </c>
      <c r="B47" s="17">
        <f>E26</f>
        <v>10713.48</v>
      </c>
    </row>
    <row r="48" spans="1:5" x14ac:dyDescent="0.25">
      <c r="A48" s="18" t="s">
        <v>39</v>
      </c>
      <c r="B48" s="19">
        <f>B44+B46-B47</f>
        <v>-8549.9179999999997</v>
      </c>
    </row>
    <row r="49" spans="2:6" x14ac:dyDescent="0.25">
      <c r="B49" s="62"/>
      <c r="C49" s="62"/>
      <c r="D49" s="62"/>
      <c r="E49" s="62"/>
      <c r="F49" s="62"/>
    </row>
  </sheetData>
  <mergeCells count="30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49:F49"/>
    <mergeCell ref="A28:E28"/>
    <mergeCell ref="A29:E29"/>
    <mergeCell ref="A30:E30"/>
    <mergeCell ref="A31:E31"/>
    <mergeCell ref="A32:E32"/>
    <mergeCell ref="A33:E33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SheetLayoutView="100" workbookViewId="0">
      <selection activeCell="C34" sqref="C34"/>
    </sheetView>
  </sheetViews>
  <sheetFormatPr defaultRowHeight="15.75" x14ac:dyDescent="0.25"/>
  <cols>
    <col min="1" max="1" width="10.5703125" style="38" customWidth="1"/>
    <col min="2" max="2" width="62.5703125" style="38" customWidth="1"/>
    <col min="3" max="3" width="15.28515625" style="38" customWidth="1"/>
    <col min="4" max="4" width="11.85546875" style="38" customWidth="1"/>
    <col min="5" max="5" width="14.7109375" style="38" customWidth="1"/>
    <col min="6" max="6" width="12.42578125" style="38" customWidth="1"/>
    <col min="7" max="7" width="12" style="38" customWidth="1"/>
    <col min="8" max="8" width="13.5703125" style="38" customWidth="1"/>
    <col min="9" max="16384" width="9.140625" style="38"/>
  </cols>
  <sheetData>
    <row r="1" spans="1:5" x14ac:dyDescent="0.25">
      <c r="A1" s="79" t="s">
        <v>62</v>
      </c>
      <c r="B1" s="79"/>
      <c r="C1" s="79"/>
      <c r="D1" s="37"/>
    </row>
    <row r="2" spans="1:5" x14ac:dyDescent="0.25">
      <c r="A2" s="80" t="s">
        <v>63</v>
      </c>
      <c r="B2" s="80"/>
      <c r="C2" s="80"/>
      <c r="D2" s="39"/>
    </row>
    <row r="3" spans="1:5" x14ac:dyDescent="0.25">
      <c r="A3" s="80" t="s">
        <v>79</v>
      </c>
      <c r="B3" s="80"/>
      <c r="C3" s="80"/>
      <c r="D3" s="39"/>
    </row>
    <row r="4" spans="1:5" x14ac:dyDescent="0.25">
      <c r="A4" s="79" t="s">
        <v>64</v>
      </c>
      <c r="B4" s="79"/>
      <c r="C4" s="79"/>
      <c r="D4" s="37"/>
    </row>
    <row r="5" spans="1:5" x14ac:dyDescent="0.25">
      <c r="A5" s="81"/>
      <c r="B5" s="81"/>
      <c r="C5" s="81"/>
      <c r="D5" s="1"/>
    </row>
    <row r="6" spans="1:5" x14ac:dyDescent="0.25">
      <c r="A6" s="39"/>
      <c r="B6" s="40" t="s">
        <v>65</v>
      </c>
      <c r="C6" s="41">
        <f>'1кв'!B44</f>
        <v>-12702.64</v>
      </c>
      <c r="D6" s="42"/>
    </row>
    <row r="7" spans="1:5" x14ac:dyDescent="0.25">
      <c r="A7" s="43" t="s">
        <v>66</v>
      </c>
      <c r="B7" s="40" t="s">
        <v>67</v>
      </c>
      <c r="C7" s="41"/>
      <c r="D7" s="42"/>
    </row>
    <row r="8" spans="1:5" x14ac:dyDescent="0.25">
      <c r="B8" s="44" t="s">
        <v>68</v>
      </c>
      <c r="C8" s="45">
        <f>'1кв'!B46+'2кв'!B46+'3кв'!B46+'4кв'!B46</f>
        <v>46329.59</v>
      </c>
      <c r="D8" s="46"/>
    </row>
    <row r="9" spans="1:5" x14ac:dyDescent="0.25">
      <c r="A9" s="47"/>
      <c r="B9" s="44" t="s">
        <v>69</v>
      </c>
      <c r="C9" s="48">
        <f>SUM(C8:C8)</f>
        <v>46329.59</v>
      </c>
      <c r="D9" s="42"/>
    </row>
    <row r="10" spans="1:5" x14ac:dyDescent="0.25">
      <c r="A10" s="1"/>
      <c r="B10" s="78"/>
      <c r="C10" s="78"/>
      <c r="D10" s="49"/>
    </row>
    <row r="11" spans="1:5" x14ac:dyDescent="0.25">
      <c r="A11" s="50" t="s">
        <v>70</v>
      </c>
      <c r="B11" s="51" t="s">
        <v>71</v>
      </c>
      <c r="C11" s="45">
        <f>'1кв'!E22+'2кв'!E22+'3кв'!E22+'4кв'!E22</f>
        <v>26607.588</v>
      </c>
      <c r="D11" s="49"/>
    </row>
    <row r="12" spans="1:5" x14ac:dyDescent="0.25">
      <c r="A12" s="50"/>
      <c r="B12" s="52" t="s">
        <v>38</v>
      </c>
      <c r="C12" s="45">
        <f>'1кв'!E23+'2кв'!E23+'3кв'!E23+'4кв'!E23</f>
        <v>14382.48</v>
      </c>
      <c r="D12" s="49"/>
    </row>
    <row r="13" spans="1:5" x14ac:dyDescent="0.25">
      <c r="A13" s="1"/>
      <c r="B13" s="52" t="s">
        <v>31</v>
      </c>
      <c r="C13" s="45">
        <f>'1кв'!E24+'2кв'!E24+'3кв'!E24+'4кв'!E24</f>
        <v>1186.8</v>
      </c>
      <c r="D13" s="49"/>
      <c r="E13" s="53"/>
    </row>
    <row r="14" spans="1:5" x14ac:dyDescent="0.25">
      <c r="A14" s="50"/>
      <c r="B14" s="54" t="s">
        <v>72</v>
      </c>
      <c r="C14" s="45">
        <f>'1кв'!E25+'2кв'!E25+'3кв'!E25+'4кв'!E25</f>
        <v>0</v>
      </c>
      <c r="D14" s="49"/>
    </row>
    <row r="15" spans="1:5" x14ac:dyDescent="0.25">
      <c r="A15" s="50"/>
      <c r="B15" s="55" t="s">
        <v>73</v>
      </c>
      <c r="C15" s="45"/>
      <c r="D15" s="49"/>
    </row>
    <row r="16" spans="1:5" x14ac:dyDescent="0.25">
      <c r="A16" s="50"/>
      <c r="B16" s="55" t="s">
        <v>74</v>
      </c>
      <c r="C16" s="45">
        <v>0</v>
      </c>
      <c r="D16" s="49"/>
    </row>
    <row r="17" spans="1:5" x14ac:dyDescent="0.25">
      <c r="A17" s="50"/>
      <c r="B17" s="55"/>
      <c r="C17" s="45"/>
      <c r="D17" s="49"/>
    </row>
    <row r="18" spans="1:5" x14ac:dyDescent="0.25">
      <c r="A18" s="50"/>
      <c r="B18" s="55"/>
      <c r="C18" s="45"/>
      <c r="D18" s="49"/>
    </row>
    <row r="19" spans="1:5" x14ac:dyDescent="0.25">
      <c r="A19" s="1"/>
      <c r="B19" s="56" t="s">
        <v>75</v>
      </c>
      <c r="C19" s="48">
        <f>SUM(C11:C15)</f>
        <v>42176.868000000002</v>
      </c>
      <c r="D19" s="49"/>
      <c r="E19" s="53"/>
    </row>
    <row r="20" spans="1:5" x14ac:dyDescent="0.25">
      <c r="A20" s="1"/>
      <c r="B20" s="57" t="s">
        <v>80</v>
      </c>
      <c r="C20" s="48">
        <f>C6+C9-C19</f>
        <v>-8549.9180000000051</v>
      </c>
      <c r="D20" s="49"/>
    </row>
    <row r="21" spans="1:5" x14ac:dyDescent="0.25">
      <c r="A21" s="1"/>
      <c r="B21" s="43"/>
      <c r="C21" s="43"/>
      <c r="D21" s="49"/>
    </row>
    <row r="22" spans="1:5" x14ac:dyDescent="0.25">
      <c r="A22" s="1"/>
      <c r="B22" s="58" t="s">
        <v>76</v>
      </c>
      <c r="C22" s="58"/>
      <c r="D22" s="49"/>
    </row>
    <row r="23" spans="1:5" x14ac:dyDescent="0.25">
      <c r="A23" s="1"/>
      <c r="B23" s="58" t="s">
        <v>81</v>
      </c>
      <c r="C23" s="59">
        <v>3713.02</v>
      </c>
      <c r="D23" s="49"/>
    </row>
    <row r="24" spans="1:5" x14ac:dyDescent="0.25">
      <c r="A24" s="1"/>
      <c r="B24" s="60" t="s">
        <v>82</v>
      </c>
      <c r="C24" s="61">
        <v>4067.69</v>
      </c>
      <c r="D24" s="49"/>
    </row>
    <row r="25" spans="1:5" x14ac:dyDescent="0.25">
      <c r="A25" s="1"/>
      <c r="B25" s="58" t="s">
        <v>77</v>
      </c>
      <c r="C25" s="82">
        <f>C24-C23</f>
        <v>354.67000000000007</v>
      </c>
      <c r="D25" s="49"/>
    </row>
    <row r="26" spans="1:5" x14ac:dyDescent="0.25">
      <c r="A26" s="1"/>
      <c r="B26" s="43"/>
      <c r="C26" s="43"/>
      <c r="D26" s="49"/>
    </row>
    <row r="27" spans="1:5" x14ac:dyDescent="0.25">
      <c r="A27" s="1" t="s">
        <v>78</v>
      </c>
      <c r="B27" s="43" t="s">
        <v>83</v>
      </c>
      <c r="C27" s="43"/>
      <c r="D27" s="49"/>
    </row>
    <row r="28" spans="1:5" x14ac:dyDescent="0.25">
      <c r="A28" s="1"/>
      <c r="B28" s="43" t="s">
        <v>84</v>
      </c>
      <c r="C28" s="43"/>
      <c r="D28" s="49"/>
    </row>
    <row r="29" spans="1:5" x14ac:dyDescent="0.25">
      <c r="A29" s="1"/>
      <c r="B29" s="43" t="s">
        <v>85</v>
      </c>
      <c r="C29" s="43"/>
      <c r="D29" s="49"/>
    </row>
    <row r="30" spans="1:5" x14ac:dyDescent="0.25">
      <c r="A30" s="1"/>
      <c r="B30" s="60"/>
      <c r="C30" s="43"/>
      <c r="D30" s="49"/>
    </row>
    <row r="31" spans="1:5" x14ac:dyDescent="0.25">
      <c r="A31" s="1"/>
      <c r="B31" s="43"/>
      <c r="C31" s="43"/>
      <c r="D31" s="49"/>
    </row>
    <row r="32" spans="1:5" x14ac:dyDescent="0.25">
      <c r="A32" s="1"/>
      <c r="B32" s="43"/>
      <c r="C32" s="43"/>
      <c r="D32" s="49"/>
    </row>
    <row r="33" spans="1:4" x14ac:dyDescent="0.25">
      <c r="A33" s="1"/>
      <c r="B33" s="43"/>
      <c r="C33" s="43"/>
      <c r="D33" s="49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2026-02-25T13:37:40Z</dcterms:modified>
</cp:coreProperties>
</file>