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 activeTab="3"/>
  </bookViews>
  <sheets>
    <sheet name="1кв" sheetId="31" r:id="rId1"/>
    <sheet name="2кв" sheetId="32" r:id="rId2"/>
    <sheet name="3кв" sheetId="33" r:id="rId3"/>
    <sheet name="4кв" sheetId="34" r:id="rId4"/>
    <sheet name="отчет" sheetId="35" r:id="rId5"/>
  </sheets>
  <definedNames>
    <definedName name="_xlnm.Print_Area" localSheetId="0">'1кв'!$A$1:$E$50</definedName>
    <definedName name="_xlnm.Print_Area" localSheetId="1">'2кв'!$A$1:$E$48</definedName>
    <definedName name="_xlnm.Print_Area" localSheetId="2">'3кв'!$A$1:$E$48</definedName>
    <definedName name="_xlnm.Print_Area" localSheetId="3">'4кв'!$A$1:$E$48</definedName>
    <definedName name="_xlnm.Print_Area" localSheetId="4">отчет!$A$1:$C$37</definedName>
  </definedNames>
  <calcPr calcId="152511"/>
</workbook>
</file>

<file path=xl/calcChain.xml><?xml version="1.0" encoding="utf-8"?>
<calcChain xmlns="http://schemas.openxmlformats.org/spreadsheetml/2006/main">
  <c r="C28" i="35" l="1"/>
  <c r="C16" i="35"/>
  <c r="C20" i="35" l="1"/>
  <c r="C19" i="35"/>
  <c r="C18" i="35"/>
  <c r="C14" i="35"/>
  <c r="C13" i="35"/>
  <c r="C11" i="35"/>
  <c r="C8" i="35"/>
  <c r="C6" i="35"/>
  <c r="C22" i="35" l="1"/>
  <c r="C9" i="35"/>
  <c r="C23" i="35" l="1"/>
  <c r="B44" i="34" l="1"/>
  <c r="E27" i="34"/>
  <c r="B47" i="34" s="1"/>
  <c r="E23" i="34"/>
  <c r="E22" i="34"/>
  <c r="B48" i="34" l="1"/>
  <c r="E27" i="32"/>
  <c r="E23" i="33" l="1"/>
  <c r="E22" i="33"/>
  <c r="E22" i="32"/>
  <c r="E27" i="33" l="1"/>
  <c r="B47" i="33" s="1"/>
  <c r="B44" i="32"/>
  <c r="E23" i="32"/>
  <c r="B47" i="32" s="1"/>
  <c r="B48" i="32" l="1"/>
  <c r="B44" i="33" s="1"/>
  <c r="B48" i="33" s="1"/>
  <c r="E23" i="31"/>
  <c r="E22" i="31"/>
  <c r="E29" i="31" l="1"/>
  <c r="B49" i="31" s="1"/>
  <c r="B50" i="31" l="1"/>
</calcChain>
</file>

<file path=xl/sharedStrings.xml><?xml version="1.0" encoding="utf-8"?>
<sst xmlns="http://schemas.openxmlformats.org/spreadsheetml/2006/main" count="268" uniqueCount="95">
  <si>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</si>
  <si>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</si>
  <si>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</si>
  <si>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</si>
  <si>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</si>
  <si>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</si>
  <si>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</si>
  <si>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</si>
  <si>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</si>
  <si>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</si>
  <si>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</si>
  <si>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</si>
  <si>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</si>
  <si>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</si>
  <si>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</si>
  <si>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</si>
  <si>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</si>
  <si>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</si>
  <si>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</si>
  <si>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</si>
  <si>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</si>
  <si>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</si>
  <si>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t>Услуги по дератизации и дезинфекции</t>
  </si>
  <si>
    <t>По заявке собственников или 4 раза в год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</si>
  <si>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</si>
  <si>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</si>
  <si>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</si>
  <si>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</si>
  <si>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</si>
  <si>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</si>
  <si>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</si>
  <si>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</si>
  <si>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</si>
  <si>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>Остаток на начало квартала</t>
  </si>
  <si>
    <t>Услуги по содержанию многоквартирного дома ( без стоимости услуги проверки вентканалов, услуги дератизации и дезинсекции )</t>
  </si>
  <si>
    <t>определена приложением № 9 к договору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</si>
  <si>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 xml:space="preserve">Собственники МКД, в лице председателя совета дома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</si>
  <si>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>№  ,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   от __________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</si>
  <si>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</t>
    </r>
  </si>
  <si>
    <t>г. Россошь, ул. Лизы Чайкиной 1и</t>
  </si>
  <si>
    <t xml:space="preserve">Общехозяйственные расходы МКД </t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</si>
  <si>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№1и </t>
    </r>
    <r>
      <rPr>
        <sz val="11"/>
        <color theme="1"/>
        <rFont val="Times New Roman"/>
        <family val="1"/>
        <charset val="204"/>
      </rPr>
      <t>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Лизы Чайкиной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</si>
  <si>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</si>
  <si>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 xml:space="preserve">Стоимость материалов </t>
  </si>
  <si>
    <t>1 квартал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</si>
  <si>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</si>
  <si>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S дома = 766,2 м2</t>
  </si>
  <si>
    <t xml:space="preserve">именуемый в дальнейшем "Заказчик", в лице____________________________________________  </t>
  </si>
  <si>
    <t>Предъявлено населению 51902,46</t>
  </si>
  <si>
    <t>за 1 квартал 2025 года</t>
  </si>
  <si>
    <t>31.03.2025 г.</t>
  </si>
  <si>
    <t>март</t>
  </si>
  <si>
    <t>Оборудование укрытий инвентарем (смета)</t>
  </si>
  <si>
    <t>Испытания эл.сетей</t>
  </si>
  <si>
    <t xml:space="preserve">           2. Всего за период с "01" 01  2025 г. по "31" 03 2025 г. выполнено работ (оказано услуг) на общую сумму семьдесят девять тысяч девятьсот семьдесят два рубля 04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</si>
  <si>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</si>
  <si>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</si>
  <si>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</si>
  <si>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</si>
  <si>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</si>
  <si>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Монтаж крана на полив (смета)</t>
  </si>
  <si>
    <t>июнь</t>
  </si>
  <si>
    <t xml:space="preserve">           2. Всего за период с "01" 04  2025 г. по "30" 06 2025 г. выполнено работ (оказано услуг) на общую сумму пятьдесят шесть тысяч двести тридцать пять рублей 32 копейки.</t>
  </si>
  <si>
    <t xml:space="preserve">           2. Всего за период с "01" 07  2025 г. по "30" 09 2025 г. выполнено работ (оказано услуг) на общую сумму пятьдесят одна тысяча семьсот шестьдесят четыре рубля 47 копеек</t>
  </si>
  <si>
    <t>Предъявлено населению 57763,98</t>
  </si>
  <si>
    <t>за 4 квартал 2025 года</t>
  </si>
  <si>
    <t xml:space="preserve">           2. Всего за период с "01" 10  2025 г. по "31" 12  2025 г выполнено работ (оказано услуг) на общую сумму пятьдесят одна тысяча семьсот шестьдесят четыре рубля 47 копеек</t>
  </si>
  <si>
    <t>4 квартал</t>
  </si>
  <si>
    <t>ОТЧЕТ</t>
  </si>
  <si>
    <t>О ВЫПОЛНЕННЫХ РАБОТАХ И ДВИЖЕНИИ  СРЕДСТВ</t>
  </si>
  <si>
    <t>по ж.д. ул. Лизы Чайкиной, д. 1и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</si>
  <si>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</si>
  <si>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</si>
  <si>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</si>
  <si>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</si>
  <si>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</si>
  <si>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</si>
  <si>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Стоимость материалов</t>
  </si>
  <si>
    <t>Непредвиденные работы 0 ч/ч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</si>
  <si>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</si>
  <si>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</si>
  <si>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</si>
  <si>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</si>
  <si>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</si>
  <si>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</si>
  <si>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</si>
  <si>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</si>
  <si>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01.01.2025г. по 31.12.2025 г.</t>
  </si>
  <si>
    <t>Остаток средств на 01.01.2026</t>
  </si>
  <si>
    <t>-</t>
  </si>
  <si>
    <t>Начислено всего 219332,88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</si>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</sst>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  <xf numFmtId="165" fontId="16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164" fontId="7" fillId="0" borderId="0" xfId="0" applyNumberFormat="1" applyFont="1"/>
    <xf numFmtId="0" fontId="1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3" fillId="0" borderId="4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8" fillId="0" borderId="0" xfId="0" applyFont="1" applyAlignment="1"/>
    <xf numFmtId="0" fontId="19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8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vertical="center" wrapText="1"/>
    </xf>
    <xf numFmtId="43" fontId="19" fillId="0" borderId="0" xfId="0" applyNumberFormat="1" applyFont="1"/>
    <xf numFmtId="49" fontId="3" fillId="0" borderId="5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6" xfId="0" applyFont="1" applyBorder="1" applyAlignment="1">
      <alignment wrapText="1"/>
    </xf>
  </cellXfs>
  <cellStyles count="5">
    <cellStyle name="Excel Built-in Normal" xfId="4"/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22" zoomScaleSheetLayoutView="100" workbookViewId="0">
      <selection activeCell="A26" sqref="A26:A27"/>
    </sheetView>
  </sheetViews>
  <sheetFormatPr defaultColWidth="9.140625" defaultRowHeight="15" x14ac:dyDescent="0.25"/>
  <cols>
    <col min="1" max="1" width="35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6" t="s">
        <v>11</v>
      </c>
      <c r="B1" s="76"/>
      <c r="C1" s="76"/>
      <c r="D1" s="76"/>
      <c r="E1" s="76"/>
    </row>
    <row r="2" spans="1:5" ht="36.75" customHeight="1" x14ac:dyDescent="0.25">
      <c r="A2" s="77" t="s">
        <v>12</v>
      </c>
      <c r="B2" s="78"/>
      <c r="C2" s="78"/>
      <c r="D2" s="78"/>
      <c r="E2" s="78"/>
    </row>
    <row r="3" spans="1:5" ht="15" customHeight="1" x14ac:dyDescent="0.25">
      <c r="A3" s="79" t="s">
        <v>49</v>
      </c>
      <c r="B3" s="79"/>
      <c r="C3" s="79"/>
      <c r="D3" s="79"/>
      <c r="E3" s="79"/>
    </row>
    <row r="4" spans="1:5" s="1" customFormat="1" ht="15.75" x14ac:dyDescent="0.25">
      <c r="A4" s="20" t="s">
        <v>13</v>
      </c>
      <c r="B4" s="4"/>
      <c r="C4" s="4"/>
      <c r="D4" s="22"/>
      <c r="E4" s="21" t="s">
        <v>50</v>
      </c>
    </row>
    <row r="5" spans="1:5" x14ac:dyDescent="0.25">
      <c r="A5" s="26"/>
      <c r="B5" s="4"/>
      <c r="C5" s="4"/>
      <c r="D5" s="4"/>
      <c r="E5" s="4"/>
    </row>
    <row r="6" spans="1:5" ht="15" customHeight="1" x14ac:dyDescent="0.25">
      <c r="A6" s="67" t="s">
        <v>0</v>
      </c>
      <c r="B6" s="67"/>
      <c r="C6" s="67"/>
      <c r="D6" s="67"/>
      <c r="E6" s="67"/>
    </row>
    <row r="7" spans="1:5" ht="17.25" customHeight="1" x14ac:dyDescent="0.25">
      <c r="A7" s="80" t="s">
        <v>39</v>
      </c>
      <c r="B7" s="80"/>
      <c r="C7" s="80"/>
      <c r="D7" s="80"/>
      <c r="E7" s="80"/>
    </row>
    <row r="8" spans="1:5" ht="17.25" customHeight="1" x14ac:dyDescent="0.25">
      <c r="A8" s="72" t="s">
        <v>1</v>
      </c>
      <c r="B8" s="72"/>
      <c r="C8" s="72"/>
      <c r="D8" s="72"/>
      <c r="E8" s="72"/>
    </row>
    <row r="9" spans="1:5" ht="14.25" customHeight="1" x14ac:dyDescent="0.25">
      <c r="A9" s="67" t="s">
        <v>47</v>
      </c>
      <c r="B9" s="67"/>
      <c r="C9" s="67"/>
      <c r="D9" s="67"/>
      <c r="E9" s="67"/>
    </row>
    <row r="10" spans="1:5" ht="22.5" customHeight="1" x14ac:dyDescent="0.25">
      <c r="A10" s="81" t="s">
        <v>14</v>
      </c>
      <c r="B10" s="82"/>
      <c r="C10" s="82"/>
      <c r="D10" s="82"/>
      <c r="E10" s="82"/>
    </row>
    <row r="11" spans="1:5" ht="34.5" customHeight="1" x14ac:dyDescent="0.25">
      <c r="A11" s="67" t="s">
        <v>37</v>
      </c>
      <c r="B11" s="67"/>
      <c r="C11" s="67"/>
      <c r="D11" s="67"/>
      <c r="E11" s="67"/>
    </row>
    <row r="12" spans="1:5" ht="18" customHeight="1" x14ac:dyDescent="0.25">
      <c r="A12" s="72" t="s">
        <v>15</v>
      </c>
      <c r="B12" s="73"/>
      <c r="C12" s="73"/>
      <c r="D12" s="73"/>
      <c r="E12" s="73"/>
    </row>
    <row r="13" spans="1:5" ht="15" customHeight="1" x14ac:dyDescent="0.25">
      <c r="A13" s="67" t="s">
        <v>24</v>
      </c>
      <c r="B13" s="67"/>
      <c r="C13" s="67"/>
      <c r="D13" s="67"/>
      <c r="E13" s="67"/>
    </row>
    <row r="14" spans="1:5" ht="15" customHeight="1" x14ac:dyDescent="0.25">
      <c r="A14" s="72" t="s">
        <v>2</v>
      </c>
      <c r="B14" s="73"/>
      <c r="C14" s="73"/>
      <c r="D14" s="73"/>
      <c r="E14" s="73"/>
    </row>
    <row r="15" spans="1:5" ht="18.75" customHeight="1" x14ac:dyDescent="0.25">
      <c r="A15" s="67" t="s">
        <v>42</v>
      </c>
      <c r="B15" s="67"/>
      <c r="C15" s="67"/>
      <c r="D15" s="67"/>
      <c r="E15" s="67"/>
    </row>
    <row r="16" spans="1:5" ht="20.25" customHeight="1" x14ac:dyDescent="0.25">
      <c r="A16" s="72" t="s">
        <v>16</v>
      </c>
      <c r="B16" s="73"/>
      <c r="C16" s="73"/>
      <c r="D16" s="73"/>
      <c r="E16" s="73"/>
    </row>
    <row r="17" spans="1:7" ht="36.75" customHeight="1" x14ac:dyDescent="0.25">
      <c r="A17" s="67" t="s">
        <v>17</v>
      </c>
      <c r="B17" s="67"/>
      <c r="C17" s="67"/>
      <c r="D17" s="67"/>
      <c r="E17" s="67"/>
    </row>
    <row r="18" spans="1:7" ht="58.9" customHeight="1" x14ac:dyDescent="0.25">
      <c r="A18" s="67" t="s">
        <v>38</v>
      </c>
      <c r="B18" s="67"/>
      <c r="C18" s="67"/>
      <c r="D18" s="67"/>
      <c r="E18" s="67"/>
    </row>
    <row r="19" spans="1:7" ht="35.25" customHeight="1" x14ac:dyDescent="0.25">
      <c r="A19" s="74" t="s">
        <v>41</v>
      </c>
      <c r="B19" s="74"/>
      <c r="C19" s="74"/>
      <c r="D19" s="74"/>
      <c r="E19" s="74"/>
    </row>
    <row r="20" spans="1:7" ht="19.5" customHeight="1" x14ac:dyDescent="0.25">
      <c r="A20" s="74"/>
      <c r="B20" s="74"/>
      <c r="C20" s="74"/>
      <c r="D20" s="74"/>
      <c r="E20" s="74"/>
      <c r="F20" s="2">
        <v>766.2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5" x14ac:dyDescent="0.25">
      <c r="A22" s="7" t="s">
        <v>34</v>
      </c>
      <c r="B22" s="9" t="s">
        <v>35</v>
      </c>
      <c r="C22" s="3" t="s">
        <v>4</v>
      </c>
      <c r="D22" s="3">
        <v>16.45</v>
      </c>
      <c r="E22" s="8">
        <f>D22*F20*G20</f>
        <v>37811.97</v>
      </c>
    </row>
    <row r="23" spans="1:7" x14ac:dyDescent="0.25">
      <c r="A23" s="7" t="s">
        <v>40</v>
      </c>
      <c r="B23" s="9" t="s">
        <v>25</v>
      </c>
      <c r="C23" s="3" t="s">
        <v>4</v>
      </c>
      <c r="D23" s="3">
        <v>4.68</v>
      </c>
      <c r="E23" s="8">
        <f>D23*F20*G20</f>
        <v>10757.448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8">
        <v>0</v>
      </c>
    </row>
    <row r="25" spans="1:7" x14ac:dyDescent="0.25">
      <c r="A25" s="7" t="s">
        <v>43</v>
      </c>
      <c r="B25" s="9" t="s">
        <v>44</v>
      </c>
      <c r="C25" s="3" t="s">
        <v>27</v>
      </c>
      <c r="D25" s="3"/>
      <c r="E25" s="8">
        <v>2314</v>
      </c>
    </row>
    <row r="26" spans="1:7" x14ac:dyDescent="0.25">
      <c r="A26" s="7" t="s">
        <v>53</v>
      </c>
      <c r="B26" s="9" t="s">
        <v>44</v>
      </c>
      <c r="C26" s="3" t="s">
        <v>27</v>
      </c>
      <c r="D26" s="3"/>
      <c r="E26" s="8">
        <v>19800</v>
      </c>
    </row>
    <row r="27" spans="1:7" ht="30" x14ac:dyDescent="0.25">
      <c r="A27" s="7" t="s">
        <v>52</v>
      </c>
      <c r="B27" s="9" t="s">
        <v>51</v>
      </c>
      <c r="C27" s="3" t="s">
        <v>27</v>
      </c>
      <c r="D27" s="3"/>
      <c r="E27" s="8">
        <v>9288.6200000000008</v>
      </c>
    </row>
    <row r="28" spans="1:7" x14ac:dyDescent="0.25">
      <c r="A28" s="19"/>
      <c r="B28" s="9"/>
      <c r="C28" s="3"/>
      <c r="D28" s="3"/>
      <c r="E28" s="8"/>
    </row>
    <row r="29" spans="1:7" x14ac:dyDescent="0.25">
      <c r="A29" s="10" t="s">
        <v>26</v>
      </c>
      <c r="B29" s="11"/>
      <c r="C29" s="12"/>
      <c r="D29" s="12"/>
      <c r="E29" s="13">
        <f>SUM(E22:E28)</f>
        <v>79972.038</v>
      </c>
    </row>
    <row r="31" spans="1:7" ht="29.45" customHeight="1" x14ac:dyDescent="0.25">
      <c r="A31" s="75" t="s">
        <v>54</v>
      </c>
      <c r="B31" s="75"/>
      <c r="C31" s="75"/>
      <c r="D31" s="75"/>
      <c r="E31" s="75"/>
    </row>
    <row r="32" spans="1:7" ht="30" customHeight="1" x14ac:dyDescent="0.25">
      <c r="A32" s="67" t="s">
        <v>21</v>
      </c>
      <c r="B32" s="67"/>
      <c r="C32" s="67"/>
      <c r="D32" s="67"/>
      <c r="E32" s="67"/>
    </row>
    <row r="33" spans="1:5" x14ac:dyDescent="0.25">
      <c r="A33" s="67" t="s">
        <v>20</v>
      </c>
      <c r="B33" s="67"/>
      <c r="C33" s="67"/>
      <c r="D33" s="67"/>
      <c r="E33" s="67"/>
    </row>
    <row r="34" spans="1:5" ht="30.75" customHeight="1" x14ac:dyDescent="0.25">
      <c r="A34" s="67" t="s">
        <v>28</v>
      </c>
      <c r="B34" s="67"/>
      <c r="C34" s="67"/>
      <c r="D34" s="67"/>
      <c r="E34" s="67"/>
    </row>
    <row r="35" spans="1:5" x14ac:dyDescent="0.25">
      <c r="A35" s="67" t="s">
        <v>18</v>
      </c>
      <c r="B35" s="67"/>
      <c r="C35" s="67"/>
      <c r="D35" s="67"/>
      <c r="E35" s="67"/>
    </row>
    <row r="36" spans="1:5" x14ac:dyDescent="0.25">
      <c r="A36" s="71" t="s">
        <v>5</v>
      </c>
      <c r="B36" s="71"/>
      <c r="C36" s="71"/>
      <c r="D36" s="71"/>
      <c r="E36" s="71"/>
    </row>
    <row r="37" spans="1:5" x14ac:dyDescent="0.25">
      <c r="A37" s="67" t="s">
        <v>18</v>
      </c>
      <c r="B37" s="67"/>
      <c r="C37" s="67"/>
      <c r="D37" s="67"/>
      <c r="E37" s="67"/>
    </row>
    <row r="38" spans="1:5" x14ac:dyDescent="0.25">
      <c r="A38" s="68" t="s">
        <v>45</v>
      </c>
      <c r="B38" s="68"/>
      <c r="C38" s="68"/>
      <c r="D38" s="68"/>
      <c r="E38" s="5"/>
    </row>
    <row r="39" spans="1:5" x14ac:dyDescent="0.25">
      <c r="B39" s="69" t="s">
        <v>19</v>
      </c>
      <c r="C39" s="69"/>
      <c r="D39" s="69"/>
      <c r="E39" s="6" t="s">
        <v>6</v>
      </c>
    </row>
    <row r="40" spans="1:5" x14ac:dyDescent="0.25">
      <c r="A40" s="25"/>
      <c r="B40" s="25"/>
      <c r="C40" s="25"/>
      <c r="D40" s="25"/>
      <c r="E40" s="25"/>
    </row>
    <row r="41" spans="1:5" x14ac:dyDescent="0.25">
      <c r="A41" s="70" t="s">
        <v>36</v>
      </c>
      <c r="B41" s="70"/>
      <c r="C41" s="70"/>
      <c r="D41" s="70"/>
      <c r="E41" s="5"/>
    </row>
    <row r="42" spans="1:5" x14ac:dyDescent="0.25">
      <c r="B42" s="69" t="s">
        <v>19</v>
      </c>
      <c r="C42" s="69"/>
      <c r="D42" s="69"/>
      <c r="E42" s="6" t="s">
        <v>6</v>
      </c>
    </row>
    <row r="44" spans="1:5" x14ac:dyDescent="0.25">
      <c r="A44" s="23" t="s">
        <v>46</v>
      </c>
    </row>
    <row r="45" spans="1:5" x14ac:dyDescent="0.25">
      <c r="A45" s="14" t="s">
        <v>29</v>
      </c>
    </row>
    <row r="46" spans="1:5" x14ac:dyDescent="0.25">
      <c r="A46" s="2" t="s">
        <v>33</v>
      </c>
      <c r="B46" s="15">
        <v>12516.88</v>
      </c>
    </row>
    <row r="47" spans="1:5" ht="17.25" customHeight="1" x14ac:dyDescent="0.25">
      <c r="A47" s="24" t="s">
        <v>48</v>
      </c>
      <c r="B47" s="16"/>
    </row>
    <row r="48" spans="1:5" x14ac:dyDescent="0.25">
      <c r="A48" s="2" t="s">
        <v>30</v>
      </c>
      <c r="B48" s="16">
        <v>54785.93</v>
      </c>
    </row>
    <row r="49" spans="1:2" ht="30" x14ac:dyDescent="0.25">
      <c r="A49" s="24" t="s">
        <v>32</v>
      </c>
      <c r="B49" s="16">
        <f>E29</f>
        <v>79972.038</v>
      </c>
    </row>
    <row r="50" spans="1:2" x14ac:dyDescent="0.25">
      <c r="A50" s="17" t="s">
        <v>31</v>
      </c>
      <c r="B50" s="18">
        <f>B46+B48-B49</f>
        <v>-12669.228000000003</v>
      </c>
    </row>
    <row r="52" spans="1:2" x14ac:dyDescent="0.25">
      <c r="B52" s="2">
        <v>12516.88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6:E36"/>
    <mergeCell ref="A15:E15"/>
    <mergeCell ref="A16:E16"/>
    <mergeCell ref="A17:E17"/>
    <mergeCell ref="A18:E18"/>
    <mergeCell ref="A19:E19"/>
    <mergeCell ref="A20:E20"/>
    <mergeCell ref="A31:E31"/>
    <mergeCell ref="A32:E32"/>
    <mergeCell ref="A33:E33"/>
    <mergeCell ref="A34:E34"/>
    <mergeCell ref="A35:E35"/>
    <mergeCell ref="A37:E37"/>
    <mergeCell ref="A38:D38"/>
    <mergeCell ref="B39:D39"/>
    <mergeCell ref="A41:D41"/>
    <mergeCell ref="B42:D42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2" zoomScaleSheetLayoutView="100" workbookViewId="0">
      <selection activeCell="A26" sqref="A26"/>
    </sheetView>
  </sheetViews>
  <sheetFormatPr defaultColWidth="9.140625" defaultRowHeight="15" x14ac:dyDescent="0.25"/>
  <cols>
    <col min="1" max="1" width="35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6" t="s">
        <v>11</v>
      </c>
      <c r="B1" s="76"/>
      <c r="C1" s="76"/>
      <c r="D1" s="76"/>
      <c r="E1" s="76"/>
    </row>
    <row r="2" spans="1:5" ht="36.75" customHeight="1" x14ac:dyDescent="0.25">
      <c r="A2" s="77" t="s">
        <v>12</v>
      </c>
      <c r="B2" s="78"/>
      <c r="C2" s="78"/>
      <c r="D2" s="78"/>
      <c r="E2" s="78"/>
    </row>
    <row r="3" spans="1:5" ht="15" customHeight="1" x14ac:dyDescent="0.25">
      <c r="A3" s="79" t="s">
        <v>55</v>
      </c>
      <c r="B3" s="79"/>
      <c r="C3" s="79"/>
      <c r="D3" s="79"/>
      <c r="E3" s="79"/>
    </row>
    <row r="4" spans="1:5" s="1" customFormat="1" ht="15.75" x14ac:dyDescent="0.25">
      <c r="A4" s="20" t="s">
        <v>13</v>
      </c>
      <c r="B4" s="4"/>
      <c r="C4" s="4"/>
      <c r="D4" s="22"/>
      <c r="E4" s="21" t="s">
        <v>56</v>
      </c>
    </row>
    <row r="5" spans="1:5" x14ac:dyDescent="0.25">
      <c r="A5" s="28"/>
      <c r="B5" s="4"/>
      <c r="C5" s="4"/>
      <c r="D5" s="4"/>
      <c r="E5" s="4"/>
    </row>
    <row r="6" spans="1:5" ht="15" customHeight="1" x14ac:dyDescent="0.25">
      <c r="A6" s="67" t="s">
        <v>0</v>
      </c>
      <c r="B6" s="67"/>
      <c r="C6" s="67"/>
      <c r="D6" s="67"/>
      <c r="E6" s="67"/>
    </row>
    <row r="7" spans="1:5" ht="17.25" customHeight="1" x14ac:dyDescent="0.25">
      <c r="A7" s="80" t="s">
        <v>39</v>
      </c>
      <c r="B7" s="80"/>
      <c r="C7" s="80"/>
      <c r="D7" s="80"/>
      <c r="E7" s="80"/>
    </row>
    <row r="8" spans="1:5" ht="17.25" customHeight="1" x14ac:dyDescent="0.25">
      <c r="A8" s="72" t="s">
        <v>1</v>
      </c>
      <c r="B8" s="72"/>
      <c r="C8" s="72"/>
      <c r="D8" s="72"/>
      <c r="E8" s="72"/>
    </row>
    <row r="9" spans="1:5" ht="14.25" customHeight="1" x14ac:dyDescent="0.25">
      <c r="A9" s="67" t="s">
        <v>47</v>
      </c>
      <c r="B9" s="67"/>
      <c r="C9" s="67"/>
      <c r="D9" s="67"/>
      <c r="E9" s="67"/>
    </row>
    <row r="10" spans="1:5" ht="22.5" customHeight="1" x14ac:dyDescent="0.25">
      <c r="A10" s="81" t="s">
        <v>14</v>
      </c>
      <c r="B10" s="82"/>
      <c r="C10" s="82"/>
      <c r="D10" s="82"/>
      <c r="E10" s="82"/>
    </row>
    <row r="11" spans="1:5" ht="34.5" customHeight="1" x14ac:dyDescent="0.25">
      <c r="A11" s="67" t="s">
        <v>37</v>
      </c>
      <c r="B11" s="67"/>
      <c r="C11" s="67"/>
      <c r="D11" s="67"/>
      <c r="E11" s="67"/>
    </row>
    <row r="12" spans="1:5" ht="18" customHeight="1" x14ac:dyDescent="0.25">
      <c r="A12" s="72" t="s">
        <v>15</v>
      </c>
      <c r="B12" s="73"/>
      <c r="C12" s="73"/>
      <c r="D12" s="73"/>
      <c r="E12" s="73"/>
    </row>
    <row r="13" spans="1:5" ht="15" customHeight="1" x14ac:dyDescent="0.25">
      <c r="A13" s="67" t="s">
        <v>24</v>
      </c>
      <c r="B13" s="67"/>
      <c r="C13" s="67"/>
      <c r="D13" s="67"/>
      <c r="E13" s="67"/>
    </row>
    <row r="14" spans="1:5" ht="15" customHeight="1" x14ac:dyDescent="0.25">
      <c r="A14" s="72" t="s">
        <v>2</v>
      </c>
      <c r="B14" s="73"/>
      <c r="C14" s="73"/>
      <c r="D14" s="73"/>
      <c r="E14" s="73"/>
    </row>
    <row r="15" spans="1:5" ht="18.75" customHeight="1" x14ac:dyDescent="0.25">
      <c r="A15" s="67" t="s">
        <v>42</v>
      </c>
      <c r="B15" s="67"/>
      <c r="C15" s="67"/>
      <c r="D15" s="67"/>
      <c r="E15" s="67"/>
    </row>
    <row r="16" spans="1:5" ht="20.25" customHeight="1" x14ac:dyDescent="0.25">
      <c r="A16" s="72" t="s">
        <v>16</v>
      </c>
      <c r="B16" s="73"/>
      <c r="C16" s="73"/>
      <c r="D16" s="73"/>
      <c r="E16" s="73"/>
    </row>
    <row r="17" spans="1:7" ht="36.75" customHeight="1" x14ac:dyDescent="0.25">
      <c r="A17" s="67" t="s">
        <v>17</v>
      </c>
      <c r="B17" s="67"/>
      <c r="C17" s="67"/>
      <c r="D17" s="67"/>
      <c r="E17" s="67"/>
    </row>
    <row r="18" spans="1:7" ht="58.9" customHeight="1" x14ac:dyDescent="0.25">
      <c r="A18" s="67" t="s">
        <v>38</v>
      </c>
      <c r="B18" s="67"/>
      <c r="C18" s="67"/>
      <c r="D18" s="67"/>
      <c r="E18" s="67"/>
    </row>
    <row r="19" spans="1:7" ht="35.25" customHeight="1" x14ac:dyDescent="0.25">
      <c r="A19" s="74" t="s">
        <v>41</v>
      </c>
      <c r="B19" s="74"/>
      <c r="C19" s="74"/>
      <c r="D19" s="74"/>
      <c r="E19" s="74"/>
    </row>
    <row r="20" spans="1:7" ht="19.5" customHeight="1" x14ac:dyDescent="0.25">
      <c r="A20" s="74"/>
      <c r="B20" s="74"/>
      <c r="C20" s="74"/>
      <c r="D20" s="74"/>
      <c r="E20" s="74"/>
      <c r="F20" s="2">
        <v>766.2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5" x14ac:dyDescent="0.25">
      <c r="A22" s="7" t="s">
        <v>34</v>
      </c>
      <c r="B22" s="9" t="s">
        <v>35</v>
      </c>
      <c r="C22" s="3" t="s">
        <v>4</v>
      </c>
      <c r="D22" s="3">
        <v>16.45</v>
      </c>
      <c r="E22" s="8">
        <f>D22*F20*G20</f>
        <v>37811.97</v>
      </c>
    </row>
    <row r="23" spans="1:7" x14ac:dyDescent="0.25">
      <c r="A23" s="7" t="s">
        <v>40</v>
      </c>
      <c r="B23" s="9" t="s">
        <v>25</v>
      </c>
      <c r="C23" s="3" t="s">
        <v>4</v>
      </c>
      <c r="D23" s="3">
        <v>4.68</v>
      </c>
      <c r="E23" s="8">
        <f>D23*F20*G20</f>
        <v>10757.448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8">
        <v>0</v>
      </c>
    </row>
    <row r="25" spans="1:7" x14ac:dyDescent="0.25">
      <c r="A25" s="7" t="s">
        <v>43</v>
      </c>
      <c r="B25" s="9" t="s">
        <v>57</v>
      </c>
      <c r="C25" s="3" t="s">
        <v>27</v>
      </c>
      <c r="D25" s="3"/>
      <c r="E25" s="8">
        <v>1213.21</v>
      </c>
    </row>
    <row r="26" spans="1:7" x14ac:dyDescent="0.25">
      <c r="A26" s="33" t="s">
        <v>60</v>
      </c>
      <c r="B26" s="9" t="s">
        <v>61</v>
      </c>
      <c r="C26" s="3" t="s">
        <v>27</v>
      </c>
      <c r="D26" s="3"/>
      <c r="E26" s="8">
        <v>6452.69</v>
      </c>
    </row>
    <row r="27" spans="1:7" x14ac:dyDescent="0.25">
      <c r="A27" s="10" t="s">
        <v>26</v>
      </c>
      <c r="B27" s="11"/>
      <c r="C27" s="12"/>
      <c r="D27" s="12"/>
      <c r="E27" s="13">
        <f>SUM(E22:E26)</f>
        <v>56235.318000000007</v>
      </c>
    </row>
    <row r="29" spans="1:7" ht="29.45" customHeight="1" x14ac:dyDescent="0.25">
      <c r="A29" s="75" t="s">
        <v>62</v>
      </c>
      <c r="B29" s="75"/>
      <c r="C29" s="75"/>
      <c r="D29" s="75"/>
      <c r="E29" s="75"/>
    </row>
    <row r="30" spans="1:7" ht="30" customHeight="1" x14ac:dyDescent="0.25">
      <c r="A30" s="67" t="s">
        <v>21</v>
      </c>
      <c r="B30" s="67"/>
      <c r="C30" s="67"/>
      <c r="D30" s="67"/>
      <c r="E30" s="67"/>
    </row>
    <row r="31" spans="1:7" x14ac:dyDescent="0.25">
      <c r="A31" s="67" t="s">
        <v>20</v>
      </c>
      <c r="B31" s="67"/>
      <c r="C31" s="67"/>
      <c r="D31" s="67"/>
      <c r="E31" s="67"/>
    </row>
    <row r="32" spans="1:7" ht="30.75" customHeight="1" x14ac:dyDescent="0.25">
      <c r="A32" s="67" t="s">
        <v>28</v>
      </c>
      <c r="B32" s="67"/>
      <c r="C32" s="67"/>
      <c r="D32" s="67"/>
      <c r="E32" s="67"/>
    </row>
    <row r="33" spans="1:5" x14ac:dyDescent="0.25">
      <c r="A33" s="67" t="s">
        <v>18</v>
      </c>
      <c r="B33" s="67"/>
      <c r="C33" s="67"/>
      <c r="D33" s="67"/>
      <c r="E33" s="67"/>
    </row>
    <row r="34" spans="1:5" x14ac:dyDescent="0.25">
      <c r="A34" s="71" t="s">
        <v>5</v>
      </c>
      <c r="B34" s="71"/>
      <c r="C34" s="71"/>
      <c r="D34" s="71"/>
      <c r="E34" s="71"/>
    </row>
    <row r="35" spans="1:5" x14ac:dyDescent="0.25">
      <c r="A35" s="67" t="s">
        <v>18</v>
      </c>
      <c r="B35" s="67"/>
      <c r="C35" s="67"/>
      <c r="D35" s="67"/>
      <c r="E35" s="67"/>
    </row>
    <row r="36" spans="1:5" x14ac:dyDescent="0.25">
      <c r="A36" s="68" t="s">
        <v>45</v>
      </c>
      <c r="B36" s="68"/>
      <c r="C36" s="68"/>
      <c r="D36" s="68"/>
      <c r="E36" s="5"/>
    </row>
    <row r="37" spans="1:5" x14ac:dyDescent="0.25">
      <c r="B37" s="69" t="s">
        <v>19</v>
      </c>
      <c r="C37" s="69"/>
      <c r="D37" s="69"/>
      <c r="E37" s="6" t="s">
        <v>6</v>
      </c>
    </row>
    <row r="38" spans="1:5" x14ac:dyDescent="0.25">
      <c r="A38" s="27"/>
      <c r="B38" s="27"/>
      <c r="C38" s="27"/>
      <c r="D38" s="27"/>
      <c r="E38" s="27"/>
    </row>
    <row r="39" spans="1:5" x14ac:dyDescent="0.25">
      <c r="A39" s="70" t="s">
        <v>36</v>
      </c>
      <c r="B39" s="70"/>
      <c r="C39" s="70"/>
      <c r="D39" s="70"/>
      <c r="E39" s="5"/>
    </row>
    <row r="40" spans="1:5" x14ac:dyDescent="0.25">
      <c r="B40" s="69" t="s">
        <v>19</v>
      </c>
      <c r="C40" s="69"/>
      <c r="D40" s="69"/>
      <c r="E40" s="6" t="s">
        <v>6</v>
      </c>
    </row>
    <row r="42" spans="1:5" x14ac:dyDescent="0.25">
      <c r="A42" s="23" t="s">
        <v>46</v>
      </c>
    </row>
    <row r="43" spans="1:5" x14ac:dyDescent="0.25">
      <c r="A43" s="14" t="s">
        <v>29</v>
      </c>
    </row>
    <row r="44" spans="1:5" x14ac:dyDescent="0.25">
      <c r="A44" s="2" t="s">
        <v>33</v>
      </c>
      <c r="B44" s="15">
        <f>'1кв'!B50</f>
        <v>-12669.228000000003</v>
      </c>
    </row>
    <row r="45" spans="1:5" ht="17.25" customHeight="1" x14ac:dyDescent="0.25">
      <c r="A45" s="29" t="s">
        <v>48</v>
      </c>
      <c r="B45" s="16"/>
    </row>
    <row r="46" spans="1:5" x14ac:dyDescent="0.25">
      <c r="A46" s="2" t="s">
        <v>30</v>
      </c>
      <c r="B46" s="16">
        <v>49018.99</v>
      </c>
    </row>
    <row r="47" spans="1:5" ht="30" x14ac:dyDescent="0.25">
      <c r="A47" s="29" t="s">
        <v>32</v>
      </c>
      <c r="B47" s="16">
        <f>E27</f>
        <v>56235.318000000007</v>
      </c>
    </row>
    <row r="48" spans="1:5" x14ac:dyDescent="0.25">
      <c r="A48" s="17" t="s">
        <v>31</v>
      </c>
      <c r="B48" s="18">
        <f>B44+B46-B47</f>
        <v>-19885.556000000011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22" zoomScaleSheetLayoutView="100" workbookViewId="0">
      <selection activeCell="A45" sqref="A45"/>
    </sheetView>
  </sheetViews>
  <sheetFormatPr defaultColWidth="9.140625" defaultRowHeight="15" x14ac:dyDescent="0.25"/>
  <cols>
    <col min="1" max="1" width="35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6" t="s">
        <v>11</v>
      </c>
      <c r="B1" s="76"/>
      <c r="C1" s="76"/>
      <c r="D1" s="76"/>
      <c r="E1" s="76"/>
    </row>
    <row r="2" spans="1:5" ht="36.75" customHeight="1" x14ac:dyDescent="0.25">
      <c r="A2" s="77" t="s">
        <v>12</v>
      </c>
      <c r="B2" s="78"/>
      <c r="C2" s="78"/>
      <c r="D2" s="78"/>
      <c r="E2" s="78"/>
    </row>
    <row r="3" spans="1:5" ht="15" customHeight="1" x14ac:dyDescent="0.25">
      <c r="A3" s="79" t="s">
        <v>58</v>
      </c>
      <c r="B3" s="79"/>
      <c r="C3" s="79"/>
      <c r="D3" s="79"/>
      <c r="E3" s="79"/>
    </row>
    <row r="4" spans="1:5" s="1" customFormat="1" ht="15.75" x14ac:dyDescent="0.25">
      <c r="A4" s="20" t="s">
        <v>13</v>
      </c>
      <c r="B4" s="4"/>
      <c r="C4" s="4"/>
      <c r="D4" s="22"/>
      <c r="E4" s="21" t="s">
        <v>59</v>
      </c>
    </row>
    <row r="5" spans="1:5" x14ac:dyDescent="0.25">
      <c r="A5" s="31"/>
      <c r="B5" s="4"/>
      <c r="C5" s="4"/>
      <c r="D5" s="4"/>
      <c r="E5" s="4"/>
    </row>
    <row r="6" spans="1:5" ht="15" customHeight="1" x14ac:dyDescent="0.25">
      <c r="A6" s="67" t="s">
        <v>0</v>
      </c>
      <c r="B6" s="67"/>
      <c r="C6" s="67"/>
      <c r="D6" s="67"/>
      <c r="E6" s="67"/>
    </row>
    <row r="7" spans="1:5" ht="17.25" customHeight="1" x14ac:dyDescent="0.25">
      <c r="A7" s="80" t="s">
        <v>39</v>
      </c>
      <c r="B7" s="80"/>
      <c r="C7" s="80"/>
      <c r="D7" s="80"/>
      <c r="E7" s="80"/>
    </row>
    <row r="8" spans="1:5" ht="17.25" customHeight="1" x14ac:dyDescent="0.25">
      <c r="A8" s="72" t="s">
        <v>1</v>
      </c>
      <c r="B8" s="72"/>
      <c r="C8" s="72"/>
      <c r="D8" s="72"/>
      <c r="E8" s="72"/>
    </row>
    <row r="9" spans="1:5" ht="14.25" customHeight="1" x14ac:dyDescent="0.25">
      <c r="A9" s="67" t="s">
        <v>47</v>
      </c>
      <c r="B9" s="67"/>
      <c r="C9" s="67"/>
      <c r="D9" s="67"/>
      <c r="E9" s="67"/>
    </row>
    <row r="10" spans="1:5" ht="22.5" customHeight="1" x14ac:dyDescent="0.25">
      <c r="A10" s="81" t="s">
        <v>14</v>
      </c>
      <c r="B10" s="82"/>
      <c r="C10" s="82"/>
      <c r="D10" s="82"/>
      <c r="E10" s="82"/>
    </row>
    <row r="11" spans="1:5" ht="34.5" customHeight="1" x14ac:dyDescent="0.25">
      <c r="A11" s="67" t="s">
        <v>37</v>
      </c>
      <c r="B11" s="67"/>
      <c r="C11" s="67"/>
      <c r="D11" s="67"/>
      <c r="E11" s="67"/>
    </row>
    <row r="12" spans="1:5" ht="18" customHeight="1" x14ac:dyDescent="0.25">
      <c r="A12" s="72" t="s">
        <v>15</v>
      </c>
      <c r="B12" s="73"/>
      <c r="C12" s="73"/>
      <c r="D12" s="73"/>
      <c r="E12" s="73"/>
    </row>
    <row r="13" spans="1:5" ht="15" customHeight="1" x14ac:dyDescent="0.25">
      <c r="A13" s="67" t="s">
        <v>24</v>
      </c>
      <c r="B13" s="67"/>
      <c r="C13" s="67"/>
      <c r="D13" s="67"/>
      <c r="E13" s="67"/>
    </row>
    <row r="14" spans="1:5" ht="15" customHeight="1" x14ac:dyDescent="0.25">
      <c r="A14" s="72" t="s">
        <v>2</v>
      </c>
      <c r="B14" s="73"/>
      <c r="C14" s="73"/>
      <c r="D14" s="73"/>
      <c r="E14" s="73"/>
    </row>
    <row r="15" spans="1:5" ht="18.75" customHeight="1" x14ac:dyDescent="0.25">
      <c r="A15" s="67" t="s">
        <v>42</v>
      </c>
      <c r="B15" s="67"/>
      <c r="C15" s="67"/>
      <c r="D15" s="67"/>
      <c r="E15" s="67"/>
    </row>
    <row r="16" spans="1:5" ht="20.25" customHeight="1" x14ac:dyDescent="0.25">
      <c r="A16" s="72" t="s">
        <v>16</v>
      </c>
      <c r="B16" s="73"/>
      <c r="C16" s="73"/>
      <c r="D16" s="73"/>
      <c r="E16" s="73"/>
    </row>
    <row r="17" spans="1:7" ht="36.75" customHeight="1" x14ac:dyDescent="0.25">
      <c r="A17" s="67" t="s">
        <v>17</v>
      </c>
      <c r="B17" s="67"/>
      <c r="C17" s="67"/>
      <c r="D17" s="67"/>
      <c r="E17" s="67"/>
    </row>
    <row r="18" spans="1:7" ht="58.9" customHeight="1" x14ac:dyDescent="0.25">
      <c r="A18" s="67" t="s">
        <v>38</v>
      </c>
      <c r="B18" s="67"/>
      <c r="C18" s="67"/>
      <c r="D18" s="67"/>
      <c r="E18" s="67"/>
    </row>
    <row r="19" spans="1:7" ht="35.25" customHeight="1" x14ac:dyDescent="0.25">
      <c r="A19" s="74" t="s">
        <v>41</v>
      </c>
      <c r="B19" s="74"/>
      <c r="C19" s="74"/>
      <c r="D19" s="74"/>
      <c r="E19" s="74"/>
    </row>
    <row r="20" spans="1:7" ht="19.5" customHeight="1" x14ac:dyDescent="0.25">
      <c r="A20" s="74"/>
      <c r="B20" s="74"/>
      <c r="C20" s="74"/>
      <c r="D20" s="74"/>
      <c r="E20" s="74"/>
      <c r="F20" s="2">
        <v>766.2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5" x14ac:dyDescent="0.25">
      <c r="A22" s="7" t="s">
        <v>34</v>
      </c>
      <c r="B22" s="9" t="s">
        <v>35</v>
      </c>
      <c r="C22" s="3" t="s">
        <v>4</v>
      </c>
      <c r="D22" s="3">
        <v>17.399999999999999</v>
      </c>
      <c r="E22" s="8">
        <f>D22*F20*G20</f>
        <v>39995.64</v>
      </c>
    </row>
    <row r="23" spans="1:7" x14ac:dyDescent="0.25">
      <c r="A23" s="7" t="s">
        <v>40</v>
      </c>
      <c r="B23" s="9" t="s">
        <v>25</v>
      </c>
      <c r="C23" s="3" t="s">
        <v>4</v>
      </c>
      <c r="D23" s="3">
        <v>5.12</v>
      </c>
      <c r="E23" s="8">
        <f>D23*F20*G20</f>
        <v>11768.832000000002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8">
        <v>0</v>
      </c>
    </row>
    <row r="25" spans="1:7" x14ac:dyDescent="0.25">
      <c r="A25" s="7" t="s">
        <v>43</v>
      </c>
      <c r="B25" s="9" t="s">
        <v>57</v>
      </c>
      <c r="C25" s="3" t="s">
        <v>27</v>
      </c>
      <c r="D25" s="3"/>
      <c r="E25" s="8">
        <v>0</v>
      </c>
    </row>
    <row r="26" spans="1:7" x14ac:dyDescent="0.25">
      <c r="A26" s="7"/>
      <c r="B26" s="9"/>
      <c r="C26" s="3"/>
      <c r="D26" s="3"/>
      <c r="E26" s="8"/>
    </row>
    <row r="27" spans="1:7" x14ac:dyDescent="0.25">
      <c r="A27" s="10" t="s">
        <v>26</v>
      </c>
      <c r="B27" s="11"/>
      <c r="C27" s="12"/>
      <c r="D27" s="12"/>
      <c r="E27" s="13">
        <f>SUM(E22:E26)</f>
        <v>51764.472000000002</v>
      </c>
    </row>
    <row r="29" spans="1:7" ht="29.45" customHeight="1" x14ac:dyDescent="0.25">
      <c r="A29" s="75" t="s">
        <v>63</v>
      </c>
      <c r="B29" s="75"/>
      <c r="C29" s="75"/>
      <c r="D29" s="75"/>
      <c r="E29" s="75"/>
    </row>
    <row r="30" spans="1:7" ht="30" customHeight="1" x14ac:dyDescent="0.25">
      <c r="A30" s="67" t="s">
        <v>21</v>
      </c>
      <c r="B30" s="67"/>
      <c r="C30" s="67"/>
      <c r="D30" s="67"/>
      <c r="E30" s="67"/>
    </row>
    <row r="31" spans="1:7" x14ac:dyDescent="0.25">
      <c r="A31" s="67" t="s">
        <v>20</v>
      </c>
      <c r="B31" s="67"/>
      <c r="C31" s="67"/>
      <c r="D31" s="67"/>
      <c r="E31" s="67"/>
    </row>
    <row r="32" spans="1:7" ht="30.75" customHeight="1" x14ac:dyDescent="0.25">
      <c r="A32" s="67" t="s">
        <v>28</v>
      </c>
      <c r="B32" s="67"/>
      <c r="C32" s="67"/>
      <c r="D32" s="67"/>
      <c r="E32" s="67"/>
    </row>
    <row r="33" spans="1:5" x14ac:dyDescent="0.25">
      <c r="A33" s="67" t="s">
        <v>18</v>
      </c>
      <c r="B33" s="67"/>
      <c r="C33" s="67"/>
      <c r="D33" s="67"/>
      <c r="E33" s="67"/>
    </row>
    <row r="34" spans="1:5" x14ac:dyDescent="0.25">
      <c r="A34" s="71" t="s">
        <v>5</v>
      </c>
      <c r="B34" s="71"/>
      <c r="C34" s="71"/>
      <c r="D34" s="71"/>
      <c r="E34" s="71"/>
    </row>
    <row r="35" spans="1:5" x14ac:dyDescent="0.25">
      <c r="A35" s="67" t="s">
        <v>18</v>
      </c>
      <c r="B35" s="67"/>
      <c r="C35" s="67"/>
      <c r="D35" s="67"/>
      <c r="E35" s="67"/>
    </row>
    <row r="36" spans="1:5" x14ac:dyDescent="0.25">
      <c r="A36" s="68" t="s">
        <v>45</v>
      </c>
      <c r="B36" s="68"/>
      <c r="C36" s="68"/>
      <c r="D36" s="68"/>
      <c r="E36" s="5"/>
    </row>
    <row r="37" spans="1:5" x14ac:dyDescent="0.25">
      <c r="B37" s="69" t="s">
        <v>19</v>
      </c>
      <c r="C37" s="69"/>
      <c r="D37" s="69"/>
      <c r="E37" s="6" t="s">
        <v>6</v>
      </c>
    </row>
    <row r="38" spans="1:5" x14ac:dyDescent="0.25">
      <c r="A38" s="30"/>
      <c r="B38" s="30"/>
      <c r="C38" s="30"/>
      <c r="D38" s="30"/>
      <c r="E38" s="30"/>
    </row>
    <row r="39" spans="1:5" x14ac:dyDescent="0.25">
      <c r="A39" s="70" t="s">
        <v>36</v>
      </c>
      <c r="B39" s="70"/>
      <c r="C39" s="70"/>
      <c r="D39" s="70"/>
      <c r="E39" s="5"/>
    </row>
    <row r="40" spans="1:5" x14ac:dyDescent="0.25">
      <c r="B40" s="69" t="s">
        <v>19</v>
      </c>
      <c r="C40" s="69"/>
      <c r="D40" s="69"/>
      <c r="E40" s="6" t="s">
        <v>6</v>
      </c>
    </row>
    <row r="42" spans="1:5" x14ac:dyDescent="0.25">
      <c r="A42" s="23" t="s">
        <v>46</v>
      </c>
    </row>
    <row r="43" spans="1:5" x14ac:dyDescent="0.25">
      <c r="A43" s="14" t="s">
        <v>29</v>
      </c>
    </row>
    <row r="44" spans="1:5" x14ac:dyDescent="0.25">
      <c r="A44" s="2" t="s">
        <v>33</v>
      </c>
      <c r="B44" s="15">
        <f>'2кв'!B48</f>
        <v>-19885.556000000011</v>
      </c>
    </row>
    <row r="45" spans="1:5" ht="17.25" customHeight="1" x14ac:dyDescent="0.25">
      <c r="A45" s="32" t="s">
        <v>64</v>
      </c>
      <c r="B45" s="16"/>
    </row>
    <row r="46" spans="1:5" x14ac:dyDescent="0.25">
      <c r="A46" s="2" t="s">
        <v>30</v>
      </c>
      <c r="B46" s="16">
        <v>55650.76</v>
      </c>
    </row>
    <row r="47" spans="1:5" ht="30" x14ac:dyDescent="0.25">
      <c r="A47" s="32" t="s">
        <v>32</v>
      </c>
      <c r="B47" s="16">
        <f>E27</f>
        <v>51764.472000000002</v>
      </c>
    </row>
    <row r="48" spans="1:5" x14ac:dyDescent="0.25">
      <c r="A48" s="17" t="s">
        <v>31</v>
      </c>
      <c r="B48" s="18">
        <f>B44+B46-B47</f>
        <v>-15999.268000000011</v>
      </c>
    </row>
  </sheetData>
  <mergeCells count="29">
    <mergeCell ref="A35:E35"/>
    <mergeCell ref="A36:D36"/>
    <mergeCell ref="B37:D37"/>
    <mergeCell ref="A39:D39"/>
    <mergeCell ref="B40:D40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topLeftCell="A16" zoomScaleSheetLayoutView="100" workbookViewId="0">
      <selection activeCell="B47" sqref="B47"/>
    </sheetView>
  </sheetViews>
  <sheetFormatPr defaultColWidth="9.140625" defaultRowHeight="15" x14ac:dyDescent="0.25"/>
  <cols>
    <col min="1" max="1" width="35.1406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6" width="12" style="2" bestFit="1" customWidth="1"/>
    <col min="7" max="16384" width="9.140625" style="2"/>
  </cols>
  <sheetData>
    <row r="1" spans="1:5" ht="15.75" x14ac:dyDescent="0.25">
      <c r="A1" s="76" t="s">
        <v>11</v>
      </c>
      <c r="B1" s="76"/>
      <c r="C1" s="76"/>
      <c r="D1" s="76"/>
      <c r="E1" s="76"/>
    </row>
    <row r="2" spans="1:5" ht="36.75" customHeight="1" x14ac:dyDescent="0.25">
      <c r="A2" s="77" t="s">
        <v>12</v>
      </c>
      <c r="B2" s="78"/>
      <c r="C2" s="78"/>
      <c r="D2" s="78"/>
      <c r="E2" s="78"/>
    </row>
    <row r="3" spans="1:5" ht="15" customHeight="1" x14ac:dyDescent="0.25">
      <c r="A3" s="79" t="s">
        <v>65</v>
      </c>
      <c r="B3" s="79"/>
      <c r="C3" s="79"/>
      <c r="D3" s="79"/>
      <c r="E3" s="79"/>
    </row>
    <row r="4" spans="1:5" s="1" customFormat="1" ht="15.75" x14ac:dyDescent="0.25">
      <c r="A4" s="20" t="s">
        <v>13</v>
      </c>
      <c r="B4" s="4"/>
      <c r="C4" s="4"/>
      <c r="D4" s="2"/>
      <c r="E4" s="37">
        <v>46022</v>
      </c>
    </row>
    <row r="5" spans="1:5" x14ac:dyDescent="0.25">
      <c r="A5" s="35"/>
      <c r="B5" s="4"/>
      <c r="C5" s="4"/>
      <c r="D5" s="4"/>
      <c r="E5" s="4"/>
    </row>
    <row r="6" spans="1:5" ht="15" customHeight="1" x14ac:dyDescent="0.25">
      <c r="A6" s="67" t="s">
        <v>0</v>
      </c>
      <c r="B6" s="67"/>
      <c r="C6" s="67"/>
      <c r="D6" s="67"/>
      <c r="E6" s="67"/>
    </row>
    <row r="7" spans="1:5" ht="17.25" customHeight="1" x14ac:dyDescent="0.25">
      <c r="A7" s="80" t="s">
        <v>39</v>
      </c>
      <c r="B7" s="80"/>
      <c r="C7" s="80"/>
      <c r="D7" s="80"/>
      <c r="E7" s="80"/>
    </row>
    <row r="8" spans="1:5" ht="17.25" customHeight="1" x14ac:dyDescent="0.25">
      <c r="A8" s="72" t="s">
        <v>1</v>
      </c>
      <c r="B8" s="72"/>
      <c r="C8" s="72"/>
      <c r="D8" s="72"/>
      <c r="E8" s="72"/>
    </row>
    <row r="9" spans="1:5" ht="14.25" customHeight="1" x14ac:dyDescent="0.25">
      <c r="A9" s="67" t="s">
        <v>47</v>
      </c>
      <c r="B9" s="67"/>
      <c r="C9" s="67"/>
      <c r="D9" s="67"/>
      <c r="E9" s="67"/>
    </row>
    <row r="10" spans="1:5" ht="22.5" customHeight="1" x14ac:dyDescent="0.25">
      <c r="A10" s="81" t="s">
        <v>14</v>
      </c>
      <c r="B10" s="82"/>
      <c r="C10" s="82"/>
      <c r="D10" s="82"/>
      <c r="E10" s="82"/>
    </row>
    <row r="11" spans="1:5" ht="34.5" customHeight="1" x14ac:dyDescent="0.25">
      <c r="A11" s="67" t="s">
        <v>37</v>
      </c>
      <c r="B11" s="67"/>
      <c r="C11" s="67"/>
      <c r="D11" s="67"/>
      <c r="E11" s="67"/>
    </row>
    <row r="12" spans="1:5" ht="18" customHeight="1" x14ac:dyDescent="0.25">
      <c r="A12" s="72" t="s">
        <v>15</v>
      </c>
      <c r="B12" s="73"/>
      <c r="C12" s="73"/>
      <c r="D12" s="73"/>
      <c r="E12" s="73"/>
    </row>
    <row r="13" spans="1:5" ht="15" customHeight="1" x14ac:dyDescent="0.25">
      <c r="A13" s="67" t="s">
        <v>24</v>
      </c>
      <c r="B13" s="67"/>
      <c r="C13" s="67"/>
      <c r="D13" s="67"/>
      <c r="E13" s="67"/>
    </row>
    <row r="14" spans="1:5" ht="15" customHeight="1" x14ac:dyDescent="0.25">
      <c r="A14" s="72" t="s">
        <v>2</v>
      </c>
      <c r="B14" s="73"/>
      <c r="C14" s="73"/>
      <c r="D14" s="73"/>
      <c r="E14" s="73"/>
    </row>
    <row r="15" spans="1:5" ht="18.75" customHeight="1" x14ac:dyDescent="0.25">
      <c r="A15" s="67" t="s">
        <v>42</v>
      </c>
      <c r="B15" s="67"/>
      <c r="C15" s="67"/>
      <c r="D15" s="67"/>
      <c r="E15" s="67"/>
    </row>
    <row r="16" spans="1:5" ht="20.25" customHeight="1" x14ac:dyDescent="0.25">
      <c r="A16" s="72" t="s">
        <v>16</v>
      </c>
      <c r="B16" s="73"/>
      <c r="C16" s="73"/>
      <c r="D16" s="73"/>
      <c r="E16" s="73"/>
    </row>
    <row r="17" spans="1:7" ht="36.75" customHeight="1" x14ac:dyDescent="0.25">
      <c r="A17" s="67" t="s">
        <v>17</v>
      </c>
      <c r="B17" s="67"/>
      <c r="C17" s="67"/>
      <c r="D17" s="67"/>
      <c r="E17" s="67"/>
    </row>
    <row r="18" spans="1:7" ht="58.9" customHeight="1" x14ac:dyDescent="0.25">
      <c r="A18" s="67" t="s">
        <v>38</v>
      </c>
      <c r="B18" s="67"/>
      <c r="C18" s="67"/>
      <c r="D18" s="67"/>
      <c r="E18" s="67"/>
    </row>
    <row r="19" spans="1:7" ht="35.25" customHeight="1" x14ac:dyDescent="0.25">
      <c r="A19" s="74" t="s">
        <v>41</v>
      </c>
      <c r="B19" s="74"/>
      <c r="C19" s="74"/>
      <c r="D19" s="74"/>
      <c r="E19" s="74"/>
    </row>
    <row r="20" spans="1:7" ht="19.5" customHeight="1" x14ac:dyDescent="0.25">
      <c r="A20" s="74"/>
      <c r="B20" s="74"/>
      <c r="C20" s="74"/>
      <c r="D20" s="74"/>
      <c r="E20" s="74"/>
      <c r="F20" s="2">
        <v>766.2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75" x14ac:dyDescent="0.25">
      <c r="A22" s="7" t="s">
        <v>34</v>
      </c>
      <c r="B22" s="9" t="s">
        <v>35</v>
      </c>
      <c r="C22" s="3" t="s">
        <v>4</v>
      </c>
      <c r="D22" s="3">
        <v>17.399999999999999</v>
      </c>
      <c r="E22" s="8">
        <f>D22*F20*G20</f>
        <v>39995.64</v>
      </c>
    </row>
    <row r="23" spans="1:7" x14ac:dyDescent="0.25">
      <c r="A23" s="7" t="s">
        <v>40</v>
      </c>
      <c r="B23" s="9" t="s">
        <v>25</v>
      </c>
      <c r="C23" s="3" t="s">
        <v>4</v>
      </c>
      <c r="D23" s="3">
        <v>5.12</v>
      </c>
      <c r="E23" s="8">
        <f>D23*F20*G20</f>
        <v>11768.832000000002</v>
      </c>
    </row>
    <row r="24" spans="1:7" ht="38.25" x14ac:dyDescent="0.25">
      <c r="A24" s="7" t="s">
        <v>22</v>
      </c>
      <c r="B24" s="9" t="s">
        <v>23</v>
      </c>
      <c r="C24" s="3" t="s">
        <v>4</v>
      </c>
      <c r="D24" s="3">
        <v>0</v>
      </c>
      <c r="E24" s="8">
        <v>0</v>
      </c>
    </row>
    <row r="25" spans="1:7" x14ac:dyDescent="0.25">
      <c r="A25" s="7" t="s">
        <v>43</v>
      </c>
      <c r="B25" s="9" t="s">
        <v>67</v>
      </c>
      <c r="C25" s="3" t="s">
        <v>27</v>
      </c>
      <c r="D25" s="3"/>
      <c r="E25" s="8">
        <v>0</v>
      </c>
    </row>
    <row r="26" spans="1:7" x14ac:dyDescent="0.25">
      <c r="A26" s="7"/>
      <c r="B26" s="9"/>
      <c r="C26" s="3"/>
      <c r="D26" s="3"/>
      <c r="E26" s="8"/>
    </row>
    <row r="27" spans="1:7" x14ac:dyDescent="0.25">
      <c r="A27" s="10" t="s">
        <v>26</v>
      </c>
      <c r="B27" s="11"/>
      <c r="C27" s="12"/>
      <c r="D27" s="12"/>
      <c r="E27" s="13">
        <f>SUM(E22:E26)</f>
        <v>51764.472000000002</v>
      </c>
    </row>
    <row r="29" spans="1:7" ht="29.45" customHeight="1" x14ac:dyDescent="0.25">
      <c r="A29" s="75" t="s">
        <v>66</v>
      </c>
      <c r="B29" s="75"/>
      <c r="C29" s="75"/>
      <c r="D29" s="75"/>
      <c r="E29" s="75"/>
    </row>
    <row r="30" spans="1:7" ht="30" customHeight="1" x14ac:dyDescent="0.25">
      <c r="A30" s="67" t="s">
        <v>21</v>
      </c>
      <c r="B30" s="67"/>
      <c r="C30" s="67"/>
      <c r="D30" s="67"/>
      <c r="E30" s="67"/>
    </row>
    <row r="31" spans="1:7" x14ac:dyDescent="0.25">
      <c r="A31" s="67" t="s">
        <v>20</v>
      </c>
      <c r="B31" s="67"/>
      <c r="C31" s="67"/>
      <c r="D31" s="67"/>
      <c r="E31" s="67"/>
    </row>
    <row r="32" spans="1:7" ht="30.75" customHeight="1" x14ac:dyDescent="0.25">
      <c r="A32" s="67" t="s">
        <v>28</v>
      </c>
      <c r="B32" s="67"/>
      <c r="C32" s="67"/>
      <c r="D32" s="67"/>
      <c r="E32" s="67"/>
    </row>
    <row r="33" spans="1:5" x14ac:dyDescent="0.25">
      <c r="A33" s="67" t="s">
        <v>18</v>
      </c>
      <c r="B33" s="67"/>
      <c r="C33" s="67"/>
      <c r="D33" s="67"/>
      <c r="E33" s="67"/>
    </row>
    <row r="34" spans="1:5" x14ac:dyDescent="0.25">
      <c r="A34" s="71" t="s">
        <v>5</v>
      </c>
      <c r="B34" s="71"/>
      <c r="C34" s="71"/>
      <c r="D34" s="71"/>
      <c r="E34" s="71"/>
    </row>
    <row r="35" spans="1:5" x14ac:dyDescent="0.25">
      <c r="A35" s="67" t="s">
        <v>18</v>
      </c>
      <c r="B35" s="67"/>
      <c r="C35" s="67"/>
      <c r="D35" s="67"/>
      <c r="E35" s="67"/>
    </row>
    <row r="36" spans="1:5" x14ac:dyDescent="0.25">
      <c r="A36" s="68" t="s">
        <v>45</v>
      </c>
      <c r="B36" s="68"/>
      <c r="C36" s="68"/>
      <c r="D36" s="68"/>
      <c r="E36" s="5"/>
    </row>
    <row r="37" spans="1:5" x14ac:dyDescent="0.25">
      <c r="B37" s="69" t="s">
        <v>19</v>
      </c>
      <c r="C37" s="69"/>
      <c r="D37" s="69"/>
      <c r="E37" s="6" t="s">
        <v>6</v>
      </c>
    </row>
    <row r="38" spans="1:5" x14ac:dyDescent="0.25">
      <c r="A38" s="34"/>
      <c r="B38" s="34"/>
      <c r="C38" s="34"/>
      <c r="D38" s="34"/>
      <c r="E38" s="34"/>
    </row>
    <row r="39" spans="1:5" x14ac:dyDescent="0.25">
      <c r="A39" s="70" t="s">
        <v>36</v>
      </c>
      <c r="B39" s="70"/>
      <c r="C39" s="70"/>
      <c r="D39" s="70"/>
      <c r="E39" s="5"/>
    </row>
    <row r="40" spans="1:5" x14ac:dyDescent="0.25">
      <c r="B40" s="69" t="s">
        <v>19</v>
      </c>
      <c r="C40" s="69"/>
      <c r="D40" s="69"/>
      <c r="E40" s="6" t="s">
        <v>6</v>
      </c>
    </row>
    <row r="42" spans="1:5" x14ac:dyDescent="0.25">
      <c r="A42" s="23" t="s">
        <v>46</v>
      </c>
    </row>
    <row r="43" spans="1:5" x14ac:dyDescent="0.25">
      <c r="A43" s="14" t="s">
        <v>29</v>
      </c>
    </row>
    <row r="44" spans="1:5" x14ac:dyDescent="0.25">
      <c r="A44" s="2" t="s">
        <v>33</v>
      </c>
      <c r="B44" s="15">
        <f>'3кв'!B48</f>
        <v>-15999.268000000011</v>
      </c>
    </row>
    <row r="45" spans="1:5" ht="17.25" customHeight="1" x14ac:dyDescent="0.25">
      <c r="A45" s="36" t="s">
        <v>64</v>
      </c>
      <c r="B45" s="16"/>
    </row>
    <row r="46" spans="1:5" x14ac:dyDescent="0.25">
      <c r="A46" s="2" t="s">
        <v>30</v>
      </c>
      <c r="B46" s="16">
        <v>59334.61</v>
      </c>
    </row>
    <row r="47" spans="1:5" ht="30" x14ac:dyDescent="0.25">
      <c r="A47" s="36" t="s">
        <v>32</v>
      </c>
      <c r="B47" s="16">
        <f>E27</f>
        <v>51764.472000000002</v>
      </c>
    </row>
    <row r="48" spans="1:5" x14ac:dyDescent="0.25">
      <c r="A48" s="17" t="s">
        <v>31</v>
      </c>
      <c r="B48" s="18">
        <f>B44+B46-B47</f>
        <v>-8429.1300000000119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19685039370078741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BreakPreview" zoomScaleSheetLayoutView="100" workbookViewId="0">
      <selection activeCell="C28" sqref="C28"/>
    </sheetView>
  </sheetViews>
  <sheetFormatPr defaultRowHeight="15.75" x14ac:dyDescent="0.25"/>
  <cols>
    <col min="1" max="1" width="10.5703125" style="39" customWidth="1"/>
    <col min="2" max="2" width="65.7109375" style="39" customWidth="1"/>
    <col min="3" max="3" width="16.140625" style="39" customWidth="1"/>
    <col min="4" max="4" width="11.85546875" style="39" customWidth="1"/>
    <col min="5" max="5" width="14.7109375" style="39" customWidth="1"/>
    <col min="6" max="6" width="12.42578125" style="39" customWidth="1"/>
    <col min="7" max="7" width="12" style="39" customWidth="1"/>
    <col min="8" max="8" width="13.5703125" style="39" customWidth="1"/>
    <col min="9" max="16384" width="9.140625" style="39"/>
  </cols>
  <sheetData>
    <row r="1" spans="1:5" x14ac:dyDescent="0.25">
      <c r="A1" s="84" t="s">
        <v>68</v>
      </c>
      <c r="B1" s="84"/>
      <c r="C1" s="84"/>
      <c r="D1" s="38"/>
    </row>
    <row r="2" spans="1:5" x14ac:dyDescent="0.25">
      <c r="A2" s="85" t="s">
        <v>69</v>
      </c>
      <c r="B2" s="85"/>
      <c r="C2" s="85"/>
      <c r="D2" s="40"/>
    </row>
    <row r="3" spans="1:5" x14ac:dyDescent="0.25">
      <c r="A3" s="85" t="s">
        <v>87</v>
      </c>
      <c r="B3" s="85"/>
      <c r="C3" s="85"/>
      <c r="D3" s="40"/>
    </row>
    <row r="4" spans="1:5" x14ac:dyDescent="0.25">
      <c r="A4" s="84" t="s">
        <v>70</v>
      </c>
      <c r="B4" s="84"/>
      <c r="C4" s="84"/>
      <c r="D4" s="38"/>
    </row>
    <row r="5" spans="1:5" x14ac:dyDescent="0.25">
      <c r="A5" s="86"/>
      <c r="B5" s="86"/>
      <c r="C5" s="86"/>
      <c r="D5" s="1"/>
    </row>
    <row r="6" spans="1:5" x14ac:dyDescent="0.25">
      <c r="A6" s="40"/>
      <c r="B6" s="41" t="s">
        <v>71</v>
      </c>
      <c r="C6" s="42">
        <f>'1кв'!B46</f>
        <v>12516.88</v>
      </c>
      <c r="D6" s="43"/>
    </row>
    <row r="7" spans="1:5" x14ac:dyDescent="0.25">
      <c r="A7" s="44" t="s">
        <v>72</v>
      </c>
      <c r="B7" s="41" t="s">
        <v>90</v>
      </c>
      <c r="C7" s="42"/>
      <c r="D7" s="43"/>
    </row>
    <row r="8" spans="1:5" x14ac:dyDescent="0.25">
      <c r="B8" s="45" t="s">
        <v>73</v>
      </c>
      <c r="C8" s="46">
        <f>'1кв'!B48+'2кв'!B46+'3кв'!B46+'4кв'!B46</f>
        <v>218790.28999999998</v>
      </c>
      <c r="D8" s="47"/>
    </row>
    <row r="9" spans="1:5" x14ac:dyDescent="0.25">
      <c r="A9" s="49"/>
      <c r="B9" s="45" t="s">
        <v>74</v>
      </c>
      <c r="C9" s="50">
        <f>SUM(C8:C8)</f>
        <v>218790.28999999998</v>
      </c>
      <c r="D9" s="43"/>
    </row>
    <row r="10" spans="1:5" x14ac:dyDescent="0.25">
      <c r="A10" s="1"/>
      <c r="B10" s="83"/>
      <c r="C10" s="83"/>
      <c r="D10" s="51"/>
    </row>
    <row r="11" spans="1:5" x14ac:dyDescent="0.25">
      <c r="A11" s="52" t="s">
        <v>75</v>
      </c>
      <c r="B11" s="48" t="s">
        <v>76</v>
      </c>
      <c r="C11" s="46">
        <f>'1кв'!E22+'2кв'!E22+'3кв'!E22+'4кв'!E22</f>
        <v>155615.22</v>
      </c>
      <c r="D11" s="51"/>
    </row>
    <row r="12" spans="1:5" x14ac:dyDescent="0.25">
      <c r="A12" s="52"/>
      <c r="B12" s="53" t="s">
        <v>22</v>
      </c>
      <c r="C12" s="46" t="s">
        <v>89</v>
      </c>
      <c r="D12" s="51"/>
    </row>
    <row r="13" spans="1:5" x14ac:dyDescent="0.25">
      <c r="A13" s="52"/>
      <c r="B13" s="53" t="s">
        <v>40</v>
      </c>
      <c r="C13" s="46">
        <f>'1кв'!E23+'2кв'!E23+'3кв'!E23+'4кв'!E23</f>
        <v>45052.560000000005</v>
      </c>
      <c r="D13" s="51"/>
    </row>
    <row r="14" spans="1:5" x14ac:dyDescent="0.25">
      <c r="A14" s="1"/>
      <c r="B14" s="53" t="s">
        <v>77</v>
      </c>
      <c r="C14" s="46">
        <f>'1кв'!E25+'2кв'!E25</f>
        <v>3527.21</v>
      </c>
      <c r="D14" s="51"/>
      <c r="E14" s="54"/>
    </row>
    <row r="15" spans="1:5" x14ac:dyDescent="0.25">
      <c r="A15" s="52"/>
      <c r="B15" s="55" t="s">
        <v>78</v>
      </c>
      <c r="C15" s="56">
        <v>0</v>
      </c>
      <c r="D15" s="51"/>
    </row>
    <row r="16" spans="1:5" x14ac:dyDescent="0.25">
      <c r="A16" s="52"/>
      <c r="B16" s="57" t="s">
        <v>79</v>
      </c>
      <c r="C16" s="56">
        <f>SUM(C18:C20)</f>
        <v>35541.310000000005</v>
      </c>
      <c r="D16" s="51"/>
    </row>
    <row r="17" spans="1:5" x14ac:dyDescent="0.25">
      <c r="A17" s="52"/>
      <c r="B17" s="57" t="s">
        <v>80</v>
      </c>
      <c r="C17" s="56"/>
      <c r="D17" s="51"/>
    </row>
    <row r="18" spans="1:5" x14ac:dyDescent="0.25">
      <c r="A18" s="52"/>
      <c r="B18" s="7" t="s">
        <v>53</v>
      </c>
      <c r="C18" s="58">
        <f>'1кв'!E26</f>
        <v>19800</v>
      </c>
      <c r="D18" s="51"/>
    </row>
    <row r="19" spans="1:5" x14ac:dyDescent="0.25">
      <c r="A19" s="52"/>
      <c r="B19" s="7" t="s">
        <v>52</v>
      </c>
      <c r="C19" s="58">
        <f>'1кв'!E27</f>
        <v>9288.6200000000008</v>
      </c>
      <c r="D19" s="51"/>
    </row>
    <row r="20" spans="1:5" x14ac:dyDescent="0.25">
      <c r="A20" s="52"/>
      <c r="B20" s="87" t="s">
        <v>60</v>
      </c>
      <c r="C20" s="58">
        <f>'2кв'!E26</f>
        <v>6452.69</v>
      </c>
      <c r="D20" s="51"/>
    </row>
    <row r="21" spans="1:5" x14ac:dyDescent="0.25">
      <c r="A21" s="52"/>
      <c r="B21" s="19"/>
      <c r="C21" s="58"/>
      <c r="D21" s="51"/>
    </row>
    <row r="22" spans="1:5" x14ac:dyDescent="0.25">
      <c r="A22" s="1"/>
      <c r="B22" s="59" t="s">
        <v>81</v>
      </c>
      <c r="C22" s="60">
        <f>SUM(C11:C16)</f>
        <v>239736.3</v>
      </c>
      <c r="D22" s="51"/>
      <c r="E22" s="54"/>
    </row>
    <row r="23" spans="1:5" x14ac:dyDescent="0.25">
      <c r="A23" s="1"/>
      <c r="B23" s="59" t="s">
        <v>88</v>
      </c>
      <c r="C23" s="61">
        <f>C6+C9-C22</f>
        <v>-8429.1300000000047</v>
      </c>
      <c r="D23" s="51"/>
    </row>
    <row r="24" spans="1:5" x14ac:dyDescent="0.25">
      <c r="A24" s="1"/>
      <c r="B24" s="44"/>
      <c r="C24" s="44"/>
      <c r="D24" s="51"/>
    </row>
    <row r="25" spans="1:5" x14ac:dyDescent="0.25">
      <c r="A25" s="1"/>
      <c r="B25" s="62" t="s">
        <v>82</v>
      </c>
      <c r="C25" s="62"/>
      <c r="D25" s="51"/>
    </row>
    <row r="26" spans="1:5" x14ac:dyDescent="0.25">
      <c r="A26" s="1"/>
      <c r="B26" s="62" t="s">
        <v>83</v>
      </c>
      <c r="C26" s="63">
        <v>18712.07</v>
      </c>
      <c r="D26" s="51"/>
    </row>
    <row r="27" spans="1:5" x14ac:dyDescent="0.25">
      <c r="A27" s="1"/>
      <c r="B27" s="64" t="s">
        <v>91</v>
      </c>
      <c r="C27" s="65">
        <v>19254.66</v>
      </c>
      <c r="D27" s="51"/>
    </row>
    <row r="28" spans="1:5" x14ac:dyDescent="0.25">
      <c r="A28" s="1"/>
      <c r="B28" s="62" t="s">
        <v>84</v>
      </c>
      <c r="C28" s="66">
        <f>C27-C26</f>
        <v>542.59000000000015</v>
      </c>
      <c r="D28" s="51"/>
    </row>
    <row r="29" spans="1:5" x14ac:dyDescent="0.25">
      <c r="A29" s="1"/>
      <c r="B29" s="44"/>
      <c r="C29" s="44"/>
      <c r="D29" s="51"/>
    </row>
    <row r="30" spans="1:5" x14ac:dyDescent="0.25">
      <c r="A30" s="1" t="s">
        <v>85</v>
      </c>
      <c r="B30" s="44" t="s">
        <v>92</v>
      </c>
      <c r="C30" s="44"/>
      <c r="D30" s="51"/>
    </row>
    <row r="31" spans="1:5" x14ac:dyDescent="0.25">
      <c r="A31" s="1"/>
      <c r="B31" s="44" t="s">
        <v>93</v>
      </c>
      <c r="C31" s="44"/>
      <c r="D31" s="51"/>
    </row>
    <row r="32" spans="1:5" x14ac:dyDescent="0.25">
      <c r="A32" s="1"/>
      <c r="B32" s="44" t="s">
        <v>94</v>
      </c>
      <c r="C32" s="44"/>
      <c r="D32" s="51"/>
    </row>
    <row r="33" spans="1:4" x14ac:dyDescent="0.25">
      <c r="A33" s="1"/>
      <c r="B33" s="64"/>
      <c r="C33" s="44"/>
      <c r="D33" s="51"/>
    </row>
    <row r="34" spans="1:4" x14ac:dyDescent="0.25">
      <c r="A34" s="1"/>
      <c r="B34" s="44"/>
      <c r="C34" s="44"/>
      <c r="D34" s="51"/>
    </row>
    <row r="35" spans="1:4" x14ac:dyDescent="0.25">
      <c r="A35" s="1"/>
      <c r="B35" s="44"/>
      <c r="C35" s="44"/>
      <c r="D35" s="51"/>
    </row>
    <row r="36" spans="1:4" x14ac:dyDescent="0.25">
      <c r="A36" s="1"/>
      <c r="B36" s="44"/>
      <c r="C36" s="44"/>
      <c r="D36" s="51"/>
    </row>
    <row r="37" spans="1:4" x14ac:dyDescent="0.25">
      <c r="A37" s="1"/>
      <c r="B37" s="44" t="s">
        <v>86</v>
      </c>
      <c r="C37" s="44"/>
      <c r="D37" s="51"/>
    </row>
    <row r="38" spans="1:4" x14ac:dyDescent="0.25">
      <c r="A38" s="1"/>
      <c r="B38" s="44"/>
      <c r="C38" s="44"/>
      <c r="D38" s="51"/>
    </row>
    <row r="39" spans="1:4" x14ac:dyDescent="0.25">
      <c r="A39" s="1"/>
      <c r="B39" s="44"/>
      <c r="C39" s="44"/>
      <c r="D39" s="51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2026-02-23T09:50:11Z</dcterms:modified>
</cp:coreProperties>
</file>