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'3кв'!$A$1:$E$50</definedName>
    <definedName name="_xlnm.Print_Area" localSheetId="3">'4кв'!$A$1:$E$48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7" i="33" l="1"/>
  <c r="C18" i="33" l="1"/>
  <c r="C20" i="33"/>
  <c r="C19" i="33"/>
  <c r="C17" i="33"/>
  <c r="C15" i="33" s="1"/>
  <c r="C13" i="33"/>
  <c r="C8" i="33"/>
  <c r="C6" i="33"/>
  <c r="C9" i="33" l="1"/>
  <c r="B44" i="32" l="1"/>
  <c r="E23" i="32"/>
  <c r="C12" i="33" s="1"/>
  <c r="E22" i="32"/>
  <c r="C11" i="33" s="1"/>
  <c r="C21" i="33" l="1"/>
  <c r="C22" i="33" s="1"/>
  <c r="E26" i="32"/>
  <c r="B47" i="32" s="1"/>
  <c r="B48" i="32"/>
  <c r="E28" i="31"/>
  <c r="E23" i="31" l="1"/>
  <c r="E22" i="31"/>
  <c r="E22" i="30"/>
  <c r="B49" i="31" l="1"/>
  <c r="B45" i="30"/>
  <c r="E23" i="30"/>
  <c r="E27" i="30"/>
  <c r="B48" i="30" s="1"/>
  <c r="B49" i="30" s="1"/>
  <c r="B46" i="31" s="1"/>
  <c r="B50" i="31" l="1"/>
  <c r="E23" i="29"/>
  <c r="E22" i="29"/>
  <c r="E27" i="29" s="1"/>
  <c r="B48" i="29" s="1"/>
  <c r="B49" i="29" l="1"/>
</calcChain>
</file>

<file path=xl/sharedStrings.xml><?xml version="1.0" encoding="utf-8"?>
<sst xmlns="http://schemas.openxmlformats.org/spreadsheetml/2006/main" count="257" uniqueCount="93">
  <si>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</si>
  <si>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</si>
  <si>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</si>
  <si>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</si>
  <si>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</si>
  <si>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</si>
  <si>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</si>
  <si>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</si>
  <si>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</si>
  <si>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</si>
  <si>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</si>
  <si>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</si>
  <si>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</si>
  <si>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</si>
  <si>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</si>
  <si>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</si>
  <si>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</si>
  <si>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</si>
  <si>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</si>
  <si>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</si>
  <si>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</si>
  <si>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</si>
  <si>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</si>
  <si>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</si>
  <si>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Линейная, д. 4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</si>
  <si>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Рехина Николая Дмитриевича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</si>
  <si>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61 от 01.04.2014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</si>
  <si>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№61  от   01.04.2014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</si>
  <si>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</si>
  <si>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Итого: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</si>
  <si>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 в лице председателя совета дома Рехина Н.Д.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</si>
  <si>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</si>
  <si>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</si>
  <si>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</si>
  <si>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</si>
  <si>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</si>
  <si>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</si>
  <si>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</si>
  <si>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</si>
  <si>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</si>
  <si>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</si>
  <si>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</si>
  <si>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</si>
  <si>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</si>
  <si>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за 1 квартал 2024 года</t>
  </si>
  <si>
    <t>S дома = 407,0 м2</t>
  </si>
  <si>
    <t>Предъявлено населению 30561,66</t>
  </si>
  <si>
    <t>Оплачено, руб</t>
  </si>
  <si>
    <t>31.03.2025 г.</t>
  </si>
  <si>
    <t>Устройство водостока в торце дома (смета)</t>
  </si>
  <si>
    <t>март</t>
  </si>
  <si>
    <t xml:space="preserve">           2. Всего за период с "01" 01 2025 г. по "31" 03 2025 г. выполнено работ (оказано услуг) на общую сумму пятьдесят семь тысяч пятьсот тридцать один рубль 41 копейка.</t>
  </si>
  <si>
    <t>за 2 квартал 2024 года</t>
  </si>
  <si>
    <t>30.06.2025 г.</t>
  </si>
  <si>
    <t>2 квартал</t>
  </si>
  <si>
    <t>за 3 квартал 2024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</si>
  <si>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</si>
  <si>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</si>
  <si>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двадцать восемь тысяч девятьсот сорок девять рублей  91 копейка.</t>
  </si>
  <si>
    <t>Ремонт штукатурки фасада (смета)</t>
  </si>
  <si>
    <t>Окраска окон со стороны фасада (смета)</t>
  </si>
  <si>
    <t>август</t>
  </si>
  <si>
    <t>Предъявлено населению 31782,66</t>
  </si>
  <si>
    <t>Поверка ОПУ ТЭ расходомер</t>
  </si>
  <si>
    <t>сентябрь</t>
  </si>
  <si>
    <t xml:space="preserve">           2. Всего за период с "01" 07 2025 г. по "30" 09 2025 г. выполнено работ (оказано услуг) на общую сумму сорок восемь триста девяносто семь рублей 03 копейки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</si>
  <si>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</si>
  <si>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</si>
  <si>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</si>
  <si>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</si>
  <si>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Линейная, д. 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</si>
  <si>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</si>
  <si>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</si>
  <si>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</si>
  <si>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</si>
  <si>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</si>
  <si>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</si>
  <si>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</si>
  <si>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</si>
  <si>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</si>
  <si>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</si>
  <si>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</si>
  <si>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</si>
  <si>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</si>
  <si>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</si>
  <si>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01.01.2025г. по 31.12.2025 г.</t>
  </si>
  <si>
    <t>Остаток средств на 01.01.2026</t>
  </si>
  <si>
    <t xml:space="preserve">           2. Всего за период с "01" 10  2025 г. по "31" 12  2025 г. выполнено работ (оказано услуг) на общую сумму тридцать тысяч пятьсот семьдесят три рубля 84 копейки</t>
  </si>
  <si>
    <t>Начислено всего 124688,64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</si>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</sst>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2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5" fillId="0" borderId="0" xfId="0" applyFont="1" applyAlignment="1">
      <alignment horizontal="left" wrapText="1"/>
    </xf>
    <xf numFmtId="164" fontId="8" fillId="0" borderId="0" xfId="0" applyNumberFormat="1" applyFont="1"/>
    <xf numFmtId="0" fontId="4" fillId="0" borderId="1" xfId="0" applyFont="1" applyBorder="1" applyAlignment="1">
      <alignment wrapText="1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2" fillId="0" borderId="4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0" xfId="0" applyFont="1" applyFill="1" applyBorder="1" applyAlignment="1">
      <alignment wrapText="1"/>
    </xf>
    <xf numFmtId="0" fontId="4" fillId="0" borderId="1" xfId="0" applyFont="1" applyBorder="1"/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3.855468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7" width="9.140625" style="2"/>
    <col min="8" max="8" width="16.5703125" style="2" customWidth="1"/>
    <col min="9" max="16384" width="9.140625" style="2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3.75" customHeight="1" x14ac:dyDescent="0.25">
      <c r="A2" s="88" t="s">
        <v>12</v>
      </c>
      <c r="B2" s="89"/>
      <c r="C2" s="89"/>
      <c r="D2" s="89"/>
      <c r="E2" s="89"/>
    </row>
    <row r="3" spans="1:5" x14ac:dyDescent="0.25">
      <c r="A3" s="90" t="s">
        <v>44</v>
      </c>
      <c r="B3" s="90"/>
      <c r="C3" s="90"/>
      <c r="D3" s="90"/>
      <c r="E3" s="90"/>
    </row>
    <row r="4" spans="1:5" s="1" customFormat="1" ht="15.6" customHeight="1" x14ac:dyDescent="0.25">
      <c r="A4" s="20" t="s">
        <v>13</v>
      </c>
      <c r="B4" s="4"/>
      <c r="C4" s="4"/>
      <c r="D4" s="26"/>
      <c r="E4" s="25" t="s">
        <v>48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24</v>
      </c>
      <c r="B7" s="91"/>
      <c r="C7" s="91"/>
      <c r="D7" s="91"/>
      <c r="E7" s="91"/>
    </row>
    <row r="8" spans="1:5" x14ac:dyDescent="0.25">
      <c r="A8" s="83" t="s">
        <v>1</v>
      </c>
      <c r="B8" s="83"/>
      <c r="C8" s="83"/>
      <c r="D8" s="83"/>
      <c r="E8" s="83"/>
    </row>
    <row r="9" spans="1:5" x14ac:dyDescent="0.25">
      <c r="A9" s="78" t="s">
        <v>25</v>
      </c>
      <c r="B9" s="78"/>
      <c r="C9" s="78"/>
      <c r="D9" s="78"/>
      <c r="E9" s="78"/>
    </row>
    <row r="10" spans="1:5" ht="29.25" customHeight="1" x14ac:dyDescent="0.25">
      <c r="A10" s="92" t="s">
        <v>14</v>
      </c>
      <c r="B10" s="93"/>
      <c r="C10" s="93"/>
      <c r="D10" s="93"/>
      <c r="E10" s="93"/>
    </row>
    <row r="11" spans="1:5" ht="27.7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83" t="s">
        <v>15</v>
      </c>
      <c r="B12" s="84"/>
      <c r="C12" s="84"/>
      <c r="D12" s="84"/>
      <c r="E12" s="84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83" t="s">
        <v>2</v>
      </c>
      <c r="B14" s="84"/>
      <c r="C14" s="84"/>
      <c r="D14" s="84"/>
      <c r="E14" s="84"/>
    </row>
    <row r="15" spans="1:5" x14ac:dyDescent="0.25">
      <c r="A15" s="78" t="s">
        <v>42</v>
      </c>
      <c r="B15" s="78"/>
      <c r="C15" s="78"/>
      <c r="D15" s="78"/>
      <c r="E15" s="78"/>
    </row>
    <row r="16" spans="1:5" x14ac:dyDescent="0.25">
      <c r="A16" s="83" t="s">
        <v>16</v>
      </c>
      <c r="B16" s="84"/>
      <c r="C16" s="84"/>
      <c r="D16" s="84"/>
      <c r="E16" s="84"/>
    </row>
    <row r="17" spans="1:8" ht="28.5" customHeight="1" x14ac:dyDescent="0.25">
      <c r="A17" s="78" t="s">
        <v>17</v>
      </c>
      <c r="B17" s="78"/>
      <c r="C17" s="78"/>
      <c r="D17" s="78"/>
      <c r="E17" s="78"/>
    </row>
    <row r="18" spans="1:8" ht="65.25" customHeight="1" x14ac:dyDescent="0.25">
      <c r="A18" s="78" t="s">
        <v>27</v>
      </c>
      <c r="B18" s="78"/>
      <c r="C18" s="78"/>
      <c r="D18" s="78"/>
      <c r="E18" s="78"/>
    </row>
    <row r="19" spans="1:8" ht="30" customHeight="1" x14ac:dyDescent="0.25">
      <c r="A19" s="85" t="s">
        <v>28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2">
        <v>407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41</v>
      </c>
      <c r="B22" s="9" t="s">
        <v>40</v>
      </c>
      <c r="C22" s="3" t="s">
        <v>4</v>
      </c>
      <c r="D22" s="3">
        <v>19.03</v>
      </c>
      <c r="E22" s="8">
        <f>D22*F20*G20</f>
        <v>23235.63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4.68</v>
      </c>
      <c r="E23" s="15">
        <f>D23*F20*G20</f>
        <v>5714.28</v>
      </c>
    </row>
    <row r="24" spans="1:8" x14ac:dyDescent="0.25">
      <c r="A24" s="7" t="s">
        <v>31</v>
      </c>
      <c r="B24" s="9" t="s">
        <v>32</v>
      </c>
      <c r="C24" s="3" t="s">
        <v>33</v>
      </c>
      <c r="D24" s="3"/>
      <c r="E24" s="8">
        <v>98</v>
      </c>
    </row>
    <row r="25" spans="1:8" ht="30" x14ac:dyDescent="0.25">
      <c r="A25" s="37" t="s">
        <v>49</v>
      </c>
      <c r="B25" s="9" t="s">
        <v>50</v>
      </c>
      <c r="C25" s="3" t="s">
        <v>33</v>
      </c>
      <c r="D25" s="3"/>
      <c r="E25" s="8">
        <v>28483.5</v>
      </c>
    </row>
    <row r="26" spans="1:8" x14ac:dyDescent="0.25">
      <c r="A26" s="28"/>
      <c r="B26" s="24"/>
      <c r="C26" s="3"/>
      <c r="D26" s="23"/>
      <c r="E26" s="8"/>
    </row>
    <row r="27" spans="1:8" s="14" customFormat="1" ht="14.25" x14ac:dyDescent="0.2">
      <c r="A27" s="10" t="s">
        <v>29</v>
      </c>
      <c r="B27" s="11"/>
      <c r="C27" s="12"/>
      <c r="D27" s="12"/>
      <c r="E27" s="13">
        <f>SUM(E22:E26)</f>
        <v>57531.41</v>
      </c>
    </row>
    <row r="29" spans="1:8" ht="32.25" customHeight="1" x14ac:dyDescent="0.25">
      <c r="A29" s="86" t="s">
        <v>51</v>
      </c>
      <c r="B29" s="86"/>
      <c r="C29" s="86"/>
      <c r="D29" s="86"/>
      <c r="E29" s="86"/>
    </row>
    <row r="30" spans="1:8" ht="30.75" customHeight="1" x14ac:dyDescent="0.25">
      <c r="A30" s="78" t="s">
        <v>21</v>
      </c>
      <c r="B30" s="78"/>
      <c r="C30" s="78"/>
      <c r="D30" s="78"/>
      <c r="E30" s="78"/>
    </row>
    <row r="31" spans="1:8" x14ac:dyDescent="0.25">
      <c r="A31" s="78" t="s">
        <v>20</v>
      </c>
      <c r="B31" s="78"/>
      <c r="C31" s="78"/>
      <c r="D31" s="78"/>
      <c r="E31" s="78"/>
      <c r="F31" s="14"/>
      <c r="G31" s="14"/>
      <c r="H31" s="16"/>
    </row>
    <row r="32" spans="1:8" ht="28.5" customHeight="1" x14ac:dyDescent="0.25">
      <c r="A32" s="78" t="s">
        <v>34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x14ac:dyDescent="0.25">
      <c r="A34" s="30"/>
      <c r="B34" s="30"/>
      <c r="C34" s="30"/>
      <c r="D34" s="30"/>
      <c r="E34" s="30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8" t="s">
        <v>18</v>
      </c>
      <c r="B36" s="78"/>
      <c r="C36" s="78"/>
      <c r="D36" s="78"/>
      <c r="E36" s="78"/>
    </row>
    <row r="37" spans="1:5" x14ac:dyDescent="0.25">
      <c r="A37" s="79" t="s">
        <v>43</v>
      </c>
      <c r="B37" s="79"/>
      <c r="C37" s="79"/>
      <c r="D37" s="79"/>
      <c r="E37" s="5"/>
    </row>
    <row r="38" spans="1:5" x14ac:dyDescent="0.25">
      <c r="B38" s="80" t="s">
        <v>19</v>
      </c>
      <c r="C38" s="80"/>
      <c r="D38" s="80"/>
      <c r="E38" s="6" t="s">
        <v>6</v>
      </c>
    </row>
    <row r="39" spans="1:5" x14ac:dyDescent="0.25">
      <c r="A39" s="31"/>
      <c r="B39" s="31"/>
      <c r="C39" s="31"/>
      <c r="D39" s="31"/>
      <c r="E39" s="31"/>
    </row>
    <row r="40" spans="1:5" x14ac:dyDescent="0.25">
      <c r="A40" s="79" t="s">
        <v>30</v>
      </c>
      <c r="B40" s="79"/>
      <c r="C40" s="79"/>
      <c r="D40" s="79"/>
      <c r="E40" s="5"/>
    </row>
    <row r="41" spans="1:5" x14ac:dyDescent="0.25">
      <c r="B41" s="81" t="s">
        <v>19</v>
      </c>
      <c r="C41" s="81"/>
      <c r="D41" s="81"/>
      <c r="E41" s="6" t="s">
        <v>6</v>
      </c>
    </row>
    <row r="43" spans="1:5" x14ac:dyDescent="0.25">
      <c r="A43" s="27" t="s">
        <v>45</v>
      </c>
    </row>
    <row r="44" spans="1:5" x14ac:dyDescent="0.25">
      <c r="A44" s="14" t="s">
        <v>35</v>
      </c>
    </row>
    <row r="45" spans="1:5" x14ac:dyDescent="0.25">
      <c r="A45" s="2" t="s">
        <v>39</v>
      </c>
      <c r="B45" s="17">
        <v>34628.79</v>
      </c>
    </row>
    <row r="46" spans="1:5" x14ac:dyDescent="0.25">
      <c r="A46" s="2" t="s">
        <v>46</v>
      </c>
      <c r="B46" s="18"/>
    </row>
    <row r="47" spans="1:5" x14ac:dyDescent="0.25">
      <c r="A47" s="2" t="s">
        <v>47</v>
      </c>
      <c r="B47" s="18">
        <v>30095.4</v>
      </c>
    </row>
    <row r="48" spans="1:5" ht="30" x14ac:dyDescent="0.25">
      <c r="A48" s="29" t="s">
        <v>36</v>
      </c>
      <c r="B48" s="18">
        <f>E27</f>
        <v>57531.41</v>
      </c>
    </row>
    <row r="49" spans="1:2" x14ac:dyDescent="0.25">
      <c r="A49" s="19" t="s">
        <v>38</v>
      </c>
      <c r="B49" s="21">
        <f>B45+B47-B48</f>
        <v>7192.7799999999988</v>
      </c>
    </row>
    <row r="51" spans="1:2" x14ac:dyDescent="0.25">
      <c r="B51" s="2">
        <v>34628.79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3.855468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7" width="9.140625" style="2"/>
    <col min="8" max="8" width="16.5703125" style="2" customWidth="1"/>
    <col min="9" max="16384" width="9.140625" style="2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3.75" customHeight="1" x14ac:dyDescent="0.25">
      <c r="A2" s="88" t="s">
        <v>12</v>
      </c>
      <c r="B2" s="89"/>
      <c r="C2" s="89"/>
      <c r="D2" s="89"/>
      <c r="E2" s="89"/>
    </row>
    <row r="3" spans="1:5" x14ac:dyDescent="0.25">
      <c r="A3" s="90" t="s">
        <v>52</v>
      </c>
      <c r="B3" s="90"/>
      <c r="C3" s="90"/>
      <c r="D3" s="90"/>
      <c r="E3" s="90"/>
    </row>
    <row r="4" spans="1:5" s="1" customFormat="1" ht="15.6" customHeight="1" x14ac:dyDescent="0.25">
      <c r="A4" s="20" t="s">
        <v>13</v>
      </c>
      <c r="B4" s="4"/>
      <c r="C4" s="4"/>
      <c r="D4" s="26"/>
      <c r="E4" s="25" t="s">
        <v>53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24</v>
      </c>
      <c r="B7" s="91"/>
      <c r="C7" s="91"/>
      <c r="D7" s="91"/>
      <c r="E7" s="91"/>
    </row>
    <row r="8" spans="1:5" x14ac:dyDescent="0.25">
      <c r="A8" s="83" t="s">
        <v>1</v>
      </c>
      <c r="B8" s="83"/>
      <c r="C8" s="83"/>
      <c r="D8" s="83"/>
      <c r="E8" s="83"/>
    </row>
    <row r="9" spans="1:5" x14ac:dyDescent="0.25">
      <c r="A9" s="78" t="s">
        <v>25</v>
      </c>
      <c r="B9" s="78"/>
      <c r="C9" s="78"/>
      <c r="D9" s="78"/>
      <c r="E9" s="78"/>
    </row>
    <row r="10" spans="1:5" ht="29.25" customHeight="1" x14ac:dyDescent="0.25">
      <c r="A10" s="92" t="s">
        <v>14</v>
      </c>
      <c r="B10" s="93"/>
      <c r="C10" s="93"/>
      <c r="D10" s="93"/>
      <c r="E10" s="93"/>
    </row>
    <row r="11" spans="1:5" ht="27.7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83" t="s">
        <v>15</v>
      </c>
      <c r="B12" s="84"/>
      <c r="C12" s="84"/>
      <c r="D12" s="84"/>
      <c r="E12" s="84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83" t="s">
        <v>2</v>
      </c>
      <c r="B14" s="84"/>
      <c r="C14" s="84"/>
      <c r="D14" s="84"/>
      <c r="E14" s="84"/>
    </row>
    <row r="15" spans="1:5" x14ac:dyDescent="0.25">
      <c r="A15" s="78" t="s">
        <v>42</v>
      </c>
      <c r="B15" s="78"/>
      <c r="C15" s="78"/>
      <c r="D15" s="78"/>
      <c r="E15" s="78"/>
    </row>
    <row r="16" spans="1:5" x14ac:dyDescent="0.25">
      <c r="A16" s="83" t="s">
        <v>16</v>
      </c>
      <c r="B16" s="84"/>
      <c r="C16" s="84"/>
      <c r="D16" s="84"/>
      <c r="E16" s="84"/>
    </row>
    <row r="17" spans="1:8" ht="28.5" customHeight="1" x14ac:dyDescent="0.25">
      <c r="A17" s="78" t="s">
        <v>17</v>
      </c>
      <c r="B17" s="78"/>
      <c r="C17" s="78"/>
      <c r="D17" s="78"/>
      <c r="E17" s="78"/>
    </row>
    <row r="18" spans="1:8" ht="65.25" customHeight="1" x14ac:dyDescent="0.25">
      <c r="A18" s="78" t="s">
        <v>27</v>
      </c>
      <c r="B18" s="78"/>
      <c r="C18" s="78"/>
      <c r="D18" s="78"/>
      <c r="E18" s="78"/>
    </row>
    <row r="19" spans="1:8" ht="30" customHeight="1" x14ac:dyDescent="0.25">
      <c r="A19" s="85" t="s">
        <v>28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2">
        <v>407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41</v>
      </c>
      <c r="B22" s="9" t="s">
        <v>40</v>
      </c>
      <c r="C22" s="3" t="s">
        <v>4</v>
      </c>
      <c r="D22" s="3">
        <v>19.03</v>
      </c>
      <c r="E22" s="8">
        <f>D22*F20*G20</f>
        <v>23235.63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4.68</v>
      </c>
      <c r="E23" s="15">
        <f>D23*F20*G20</f>
        <v>5714.28</v>
      </c>
    </row>
    <row r="24" spans="1:8" x14ac:dyDescent="0.25">
      <c r="A24" s="7" t="s">
        <v>31</v>
      </c>
      <c r="B24" s="9" t="s">
        <v>54</v>
      </c>
      <c r="C24" s="3" t="s">
        <v>33</v>
      </c>
      <c r="D24" s="3"/>
      <c r="E24" s="8"/>
    </row>
    <row r="25" spans="1:8" x14ac:dyDescent="0.25">
      <c r="A25" s="37"/>
      <c r="B25" s="9"/>
      <c r="C25" s="3"/>
      <c r="D25" s="3"/>
      <c r="E25" s="8"/>
    </row>
    <row r="26" spans="1:8" x14ac:dyDescent="0.25">
      <c r="A26" s="28"/>
      <c r="B26" s="24"/>
      <c r="C26" s="3"/>
      <c r="D26" s="23"/>
      <c r="E26" s="8"/>
    </row>
    <row r="27" spans="1:8" s="14" customFormat="1" ht="14.25" x14ac:dyDescent="0.2">
      <c r="A27" s="10" t="s">
        <v>29</v>
      </c>
      <c r="B27" s="11"/>
      <c r="C27" s="12"/>
      <c r="D27" s="12"/>
      <c r="E27" s="13">
        <f>SUM(E22:E26)</f>
        <v>28949.91</v>
      </c>
    </row>
    <row r="29" spans="1:8" ht="32.25" customHeight="1" x14ac:dyDescent="0.25">
      <c r="A29" s="86" t="s">
        <v>58</v>
      </c>
      <c r="B29" s="86"/>
      <c r="C29" s="86"/>
      <c r="D29" s="86"/>
      <c r="E29" s="86"/>
    </row>
    <row r="30" spans="1:8" ht="30.75" customHeight="1" x14ac:dyDescent="0.25">
      <c r="A30" s="78" t="s">
        <v>21</v>
      </c>
      <c r="B30" s="78"/>
      <c r="C30" s="78"/>
      <c r="D30" s="78"/>
      <c r="E30" s="78"/>
    </row>
    <row r="31" spans="1:8" x14ac:dyDescent="0.25">
      <c r="A31" s="78" t="s">
        <v>20</v>
      </c>
      <c r="B31" s="78"/>
      <c r="C31" s="78"/>
      <c r="D31" s="78"/>
      <c r="E31" s="78"/>
      <c r="F31" s="14"/>
      <c r="G31" s="14"/>
      <c r="H31" s="16"/>
    </row>
    <row r="32" spans="1:8" ht="28.5" customHeight="1" x14ac:dyDescent="0.25">
      <c r="A32" s="78" t="s">
        <v>34</v>
      </c>
      <c r="B32" s="78"/>
      <c r="C32" s="78"/>
      <c r="D32" s="78"/>
      <c r="E32" s="78"/>
    </row>
    <row r="33" spans="1:5" x14ac:dyDescent="0.25">
      <c r="A33" s="78" t="s">
        <v>18</v>
      </c>
      <c r="B33" s="78"/>
      <c r="C33" s="78"/>
      <c r="D33" s="78"/>
      <c r="E33" s="78"/>
    </row>
    <row r="34" spans="1:5" x14ac:dyDescent="0.25">
      <c r="A34" s="35"/>
      <c r="B34" s="35"/>
      <c r="C34" s="35"/>
      <c r="D34" s="35"/>
      <c r="E34" s="35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8" t="s">
        <v>18</v>
      </c>
      <c r="B36" s="78"/>
      <c r="C36" s="78"/>
      <c r="D36" s="78"/>
      <c r="E36" s="78"/>
    </row>
    <row r="37" spans="1:5" x14ac:dyDescent="0.25">
      <c r="A37" s="79" t="s">
        <v>43</v>
      </c>
      <c r="B37" s="79"/>
      <c r="C37" s="79"/>
      <c r="D37" s="79"/>
      <c r="E37" s="5"/>
    </row>
    <row r="38" spans="1:5" x14ac:dyDescent="0.25">
      <c r="B38" s="80" t="s">
        <v>19</v>
      </c>
      <c r="C38" s="80"/>
      <c r="D38" s="80"/>
      <c r="E38" s="6" t="s">
        <v>6</v>
      </c>
    </row>
    <row r="39" spans="1:5" x14ac:dyDescent="0.25">
      <c r="A39" s="33"/>
      <c r="B39" s="33"/>
      <c r="C39" s="33"/>
      <c r="D39" s="33"/>
      <c r="E39" s="33"/>
    </row>
    <row r="40" spans="1:5" x14ac:dyDescent="0.25">
      <c r="A40" s="79" t="s">
        <v>30</v>
      </c>
      <c r="B40" s="79"/>
      <c r="C40" s="79"/>
      <c r="D40" s="79"/>
      <c r="E40" s="5"/>
    </row>
    <row r="41" spans="1:5" x14ac:dyDescent="0.25">
      <c r="B41" s="81" t="s">
        <v>19</v>
      </c>
      <c r="C41" s="81"/>
      <c r="D41" s="81"/>
      <c r="E41" s="6" t="s">
        <v>6</v>
      </c>
    </row>
    <row r="43" spans="1:5" x14ac:dyDescent="0.25">
      <c r="A43" s="27" t="s">
        <v>45</v>
      </c>
    </row>
    <row r="44" spans="1:5" x14ac:dyDescent="0.25">
      <c r="A44" s="14" t="s">
        <v>35</v>
      </c>
    </row>
    <row r="45" spans="1:5" x14ac:dyDescent="0.25">
      <c r="A45" s="2" t="s">
        <v>39</v>
      </c>
      <c r="B45" s="17">
        <f>'1кв'!B49</f>
        <v>7192.7799999999988</v>
      </c>
    </row>
    <row r="46" spans="1:5" x14ac:dyDescent="0.25">
      <c r="A46" s="2" t="s">
        <v>46</v>
      </c>
      <c r="B46" s="18"/>
    </row>
    <row r="47" spans="1:5" x14ac:dyDescent="0.25">
      <c r="A47" s="2" t="s">
        <v>47</v>
      </c>
      <c r="B47" s="18">
        <v>30801.52</v>
      </c>
    </row>
    <row r="48" spans="1:5" ht="30" x14ac:dyDescent="0.25">
      <c r="A48" s="36" t="s">
        <v>36</v>
      </c>
      <c r="B48" s="18">
        <f>E27</f>
        <v>28949.91</v>
      </c>
    </row>
    <row r="49" spans="1:2" x14ac:dyDescent="0.25">
      <c r="A49" s="19" t="s">
        <v>38</v>
      </c>
      <c r="B49" s="21">
        <f>B45+B47-B48</f>
        <v>9044.3900000000031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2" zoomScaleSheetLayoutView="100" workbookViewId="0">
      <selection activeCell="A25" sqref="A25"/>
    </sheetView>
  </sheetViews>
  <sheetFormatPr defaultColWidth="9.140625" defaultRowHeight="15" x14ac:dyDescent="0.25"/>
  <cols>
    <col min="1" max="1" width="33.855468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7" width="9.140625" style="2"/>
    <col min="8" max="8" width="16.5703125" style="2" customWidth="1"/>
    <col min="9" max="16384" width="9.140625" style="2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3.75" customHeight="1" x14ac:dyDescent="0.25">
      <c r="A2" s="88" t="s">
        <v>12</v>
      </c>
      <c r="B2" s="89"/>
      <c r="C2" s="89"/>
      <c r="D2" s="89"/>
      <c r="E2" s="89"/>
    </row>
    <row r="3" spans="1:5" x14ac:dyDescent="0.25">
      <c r="A3" s="90" t="s">
        <v>55</v>
      </c>
      <c r="B3" s="90"/>
      <c r="C3" s="90"/>
      <c r="D3" s="90"/>
      <c r="E3" s="90"/>
    </row>
    <row r="4" spans="1:5" s="1" customFormat="1" ht="15.6" customHeight="1" x14ac:dyDescent="0.25">
      <c r="A4" s="20" t="s">
        <v>13</v>
      </c>
      <c r="B4" s="4"/>
      <c r="C4" s="4"/>
      <c r="D4" s="26"/>
      <c r="E4" s="25" t="s">
        <v>56</v>
      </c>
    </row>
    <row r="5" spans="1:5" x14ac:dyDescent="0.25">
      <c r="A5" s="40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24</v>
      </c>
      <c r="B7" s="91"/>
      <c r="C7" s="91"/>
      <c r="D7" s="91"/>
      <c r="E7" s="91"/>
    </row>
    <row r="8" spans="1:5" x14ac:dyDescent="0.25">
      <c r="A8" s="83" t="s">
        <v>1</v>
      </c>
      <c r="B8" s="83"/>
      <c r="C8" s="83"/>
      <c r="D8" s="83"/>
      <c r="E8" s="83"/>
    </row>
    <row r="9" spans="1:5" x14ac:dyDescent="0.25">
      <c r="A9" s="78" t="s">
        <v>25</v>
      </c>
      <c r="B9" s="78"/>
      <c r="C9" s="78"/>
      <c r="D9" s="78"/>
      <c r="E9" s="78"/>
    </row>
    <row r="10" spans="1:5" ht="29.25" customHeight="1" x14ac:dyDescent="0.25">
      <c r="A10" s="92" t="s">
        <v>14</v>
      </c>
      <c r="B10" s="93"/>
      <c r="C10" s="93"/>
      <c r="D10" s="93"/>
      <c r="E10" s="93"/>
    </row>
    <row r="11" spans="1:5" ht="27.7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83" t="s">
        <v>15</v>
      </c>
      <c r="B12" s="84"/>
      <c r="C12" s="84"/>
      <c r="D12" s="84"/>
      <c r="E12" s="84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83" t="s">
        <v>2</v>
      </c>
      <c r="B14" s="84"/>
      <c r="C14" s="84"/>
      <c r="D14" s="84"/>
      <c r="E14" s="84"/>
    </row>
    <row r="15" spans="1:5" x14ac:dyDescent="0.25">
      <c r="A15" s="78" t="s">
        <v>42</v>
      </c>
      <c r="B15" s="78"/>
      <c r="C15" s="78"/>
      <c r="D15" s="78"/>
      <c r="E15" s="78"/>
    </row>
    <row r="16" spans="1:5" x14ac:dyDescent="0.25">
      <c r="A16" s="83" t="s">
        <v>16</v>
      </c>
      <c r="B16" s="84"/>
      <c r="C16" s="84"/>
      <c r="D16" s="84"/>
      <c r="E16" s="84"/>
    </row>
    <row r="17" spans="1:8" ht="28.5" customHeight="1" x14ac:dyDescent="0.25">
      <c r="A17" s="78" t="s">
        <v>17</v>
      </c>
      <c r="B17" s="78"/>
      <c r="C17" s="78"/>
      <c r="D17" s="78"/>
      <c r="E17" s="78"/>
    </row>
    <row r="18" spans="1:8" ht="65.25" customHeight="1" x14ac:dyDescent="0.25">
      <c r="A18" s="78" t="s">
        <v>27</v>
      </c>
      <c r="B18" s="78"/>
      <c r="C18" s="78"/>
      <c r="D18" s="78"/>
      <c r="E18" s="78"/>
    </row>
    <row r="19" spans="1:8" ht="30" customHeight="1" x14ac:dyDescent="0.25">
      <c r="A19" s="85" t="s">
        <v>28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2">
        <v>407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41</v>
      </c>
      <c r="B22" s="9" t="s">
        <v>40</v>
      </c>
      <c r="C22" s="3" t="s">
        <v>4</v>
      </c>
      <c r="D22" s="3">
        <v>19.920000000000002</v>
      </c>
      <c r="E22" s="8">
        <f>D22*F20*G20</f>
        <v>24322.32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5.12</v>
      </c>
      <c r="E23" s="15">
        <f>D23*F20*G20</f>
        <v>6251.52</v>
      </c>
    </row>
    <row r="24" spans="1:8" x14ac:dyDescent="0.25">
      <c r="A24" s="7" t="s">
        <v>31</v>
      </c>
      <c r="B24" s="9" t="s">
        <v>57</v>
      </c>
      <c r="C24" s="3" t="s">
        <v>33</v>
      </c>
      <c r="D24" s="3"/>
      <c r="E24" s="8">
        <v>0</v>
      </c>
    </row>
    <row r="25" spans="1:8" ht="30" x14ac:dyDescent="0.25">
      <c r="A25" s="42" t="s">
        <v>59</v>
      </c>
      <c r="B25" s="9" t="s">
        <v>61</v>
      </c>
      <c r="C25" s="3" t="s">
        <v>33</v>
      </c>
      <c r="D25" s="3"/>
      <c r="E25" s="8">
        <v>2397</v>
      </c>
    </row>
    <row r="26" spans="1:8" ht="30" x14ac:dyDescent="0.25">
      <c r="A26" s="43" t="s">
        <v>60</v>
      </c>
      <c r="B26" s="24" t="s">
        <v>61</v>
      </c>
      <c r="C26" s="3" t="s">
        <v>33</v>
      </c>
      <c r="D26" s="49"/>
      <c r="E26" s="8">
        <v>7734.19</v>
      </c>
    </row>
    <row r="27" spans="1:8" x14ac:dyDescent="0.25">
      <c r="A27" s="48" t="s">
        <v>63</v>
      </c>
      <c r="B27" s="24" t="s">
        <v>64</v>
      </c>
      <c r="C27" s="3" t="s">
        <v>33</v>
      </c>
      <c r="D27" s="49"/>
      <c r="E27" s="8">
        <v>7692</v>
      </c>
    </row>
    <row r="28" spans="1:8" s="14" customFormat="1" ht="14.25" x14ac:dyDescent="0.2">
      <c r="A28" s="10" t="s">
        <v>29</v>
      </c>
      <c r="B28" s="11"/>
      <c r="C28" s="12"/>
      <c r="D28" s="12"/>
      <c r="E28" s="13">
        <f>SUM(E22:E27)</f>
        <v>48397.03</v>
      </c>
    </row>
    <row r="30" spans="1:8" ht="30.75" customHeight="1" x14ac:dyDescent="0.25">
      <c r="A30" s="86" t="s">
        <v>65</v>
      </c>
      <c r="B30" s="86"/>
      <c r="C30" s="86"/>
      <c r="D30" s="86"/>
      <c r="E30" s="86"/>
    </row>
    <row r="31" spans="1:8" ht="30.75" customHeight="1" x14ac:dyDescent="0.25">
      <c r="A31" s="78" t="s">
        <v>21</v>
      </c>
      <c r="B31" s="78"/>
      <c r="C31" s="78"/>
      <c r="D31" s="78"/>
      <c r="E31" s="78"/>
    </row>
    <row r="32" spans="1:8" x14ac:dyDescent="0.25">
      <c r="A32" s="78" t="s">
        <v>20</v>
      </c>
      <c r="B32" s="78"/>
      <c r="C32" s="78"/>
      <c r="D32" s="78"/>
      <c r="E32" s="78"/>
      <c r="F32" s="14"/>
      <c r="G32" s="14"/>
      <c r="H32" s="16"/>
    </row>
    <row r="33" spans="1:5" ht="28.5" customHeight="1" x14ac:dyDescent="0.25">
      <c r="A33" s="78" t="s">
        <v>34</v>
      </c>
      <c r="B33" s="78"/>
      <c r="C33" s="78"/>
      <c r="D33" s="78"/>
      <c r="E33" s="78"/>
    </row>
    <row r="34" spans="1:5" x14ac:dyDescent="0.25">
      <c r="A34" s="78" t="s">
        <v>18</v>
      </c>
      <c r="B34" s="78"/>
      <c r="C34" s="78"/>
      <c r="D34" s="78"/>
      <c r="E34" s="78"/>
    </row>
    <row r="35" spans="1:5" x14ac:dyDescent="0.25">
      <c r="A35" s="38"/>
      <c r="B35" s="38"/>
      <c r="C35" s="38"/>
      <c r="D35" s="38"/>
      <c r="E35" s="38"/>
    </row>
    <row r="36" spans="1:5" x14ac:dyDescent="0.25">
      <c r="A36" s="82" t="s">
        <v>5</v>
      </c>
      <c r="B36" s="82"/>
      <c r="C36" s="82"/>
      <c r="D36" s="82"/>
      <c r="E36" s="82"/>
    </row>
    <row r="37" spans="1:5" x14ac:dyDescent="0.25">
      <c r="A37" s="78" t="s">
        <v>18</v>
      </c>
      <c r="B37" s="78"/>
      <c r="C37" s="78"/>
      <c r="D37" s="78"/>
      <c r="E37" s="78"/>
    </row>
    <row r="38" spans="1:5" x14ac:dyDescent="0.25">
      <c r="A38" s="79" t="s">
        <v>43</v>
      </c>
      <c r="B38" s="79"/>
      <c r="C38" s="79"/>
      <c r="D38" s="79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0" spans="1:5" x14ac:dyDescent="0.25">
      <c r="A40" s="39"/>
      <c r="B40" s="39"/>
      <c r="C40" s="39"/>
      <c r="D40" s="39"/>
      <c r="E40" s="39"/>
    </row>
    <row r="41" spans="1:5" x14ac:dyDescent="0.25">
      <c r="A41" s="79" t="s">
        <v>30</v>
      </c>
      <c r="B41" s="79"/>
      <c r="C41" s="79"/>
      <c r="D41" s="79"/>
      <c r="E41" s="5"/>
    </row>
    <row r="42" spans="1:5" x14ac:dyDescent="0.25">
      <c r="B42" s="81" t="s">
        <v>19</v>
      </c>
      <c r="C42" s="81"/>
      <c r="D42" s="81"/>
      <c r="E42" s="6" t="s">
        <v>6</v>
      </c>
    </row>
    <row r="44" spans="1:5" x14ac:dyDescent="0.25">
      <c r="A44" s="27" t="s">
        <v>45</v>
      </c>
    </row>
    <row r="45" spans="1:5" x14ac:dyDescent="0.25">
      <c r="A45" s="14" t="s">
        <v>35</v>
      </c>
    </row>
    <row r="46" spans="1:5" x14ac:dyDescent="0.25">
      <c r="A46" s="2" t="s">
        <v>39</v>
      </c>
      <c r="B46" s="17">
        <f>'2кв'!B49</f>
        <v>9044.3900000000031</v>
      </c>
    </row>
    <row r="47" spans="1:5" x14ac:dyDescent="0.25">
      <c r="A47" s="2" t="s">
        <v>62</v>
      </c>
      <c r="B47" s="18"/>
    </row>
    <row r="48" spans="1:5" x14ac:dyDescent="0.25">
      <c r="A48" s="2" t="s">
        <v>47</v>
      </c>
      <c r="B48" s="18">
        <v>29110.5</v>
      </c>
    </row>
    <row r="49" spans="1:2" ht="30" x14ac:dyDescent="0.25">
      <c r="A49" s="41" t="s">
        <v>36</v>
      </c>
      <c r="B49" s="18">
        <f>E28</f>
        <v>48397.03</v>
      </c>
    </row>
    <row r="50" spans="1:2" x14ac:dyDescent="0.25">
      <c r="A50" s="19" t="s">
        <v>38</v>
      </c>
      <c r="B50" s="21">
        <f>B46+B48-B49</f>
        <v>-10242.14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28" zoomScaleSheetLayoutView="100" workbookViewId="0">
      <selection activeCell="B47" sqref="B47"/>
    </sheetView>
  </sheetViews>
  <sheetFormatPr defaultColWidth="9.140625" defaultRowHeight="15" x14ac:dyDescent="0.25"/>
  <cols>
    <col min="1" max="1" width="33.8554687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7" width="9.140625" style="2"/>
    <col min="8" max="8" width="16.5703125" style="2" customWidth="1"/>
    <col min="9" max="16384" width="9.140625" style="2"/>
  </cols>
  <sheetData>
    <row r="1" spans="1:5" ht="15.75" x14ac:dyDescent="0.25">
      <c r="A1" s="87" t="s">
        <v>11</v>
      </c>
      <c r="B1" s="87"/>
      <c r="C1" s="87"/>
      <c r="D1" s="87"/>
      <c r="E1" s="87"/>
    </row>
    <row r="2" spans="1:5" ht="33.75" customHeight="1" x14ac:dyDescent="0.25">
      <c r="A2" s="88" t="s">
        <v>12</v>
      </c>
      <c r="B2" s="89"/>
      <c r="C2" s="89"/>
      <c r="D2" s="89"/>
      <c r="E2" s="89"/>
    </row>
    <row r="3" spans="1:5" x14ac:dyDescent="0.25">
      <c r="A3" s="90" t="s">
        <v>66</v>
      </c>
      <c r="B3" s="90"/>
      <c r="C3" s="90"/>
      <c r="D3" s="90"/>
      <c r="E3" s="90"/>
    </row>
    <row r="4" spans="1:5" s="1" customFormat="1" ht="15.6" customHeight="1" x14ac:dyDescent="0.25">
      <c r="A4" s="20" t="s">
        <v>13</v>
      </c>
      <c r="B4" s="4"/>
      <c r="C4" s="4"/>
      <c r="D4" s="2"/>
      <c r="E4" s="50">
        <v>46022</v>
      </c>
    </row>
    <row r="5" spans="1:5" x14ac:dyDescent="0.25">
      <c r="A5" s="46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91" t="s">
        <v>24</v>
      </c>
      <c r="B7" s="91"/>
      <c r="C7" s="91"/>
      <c r="D7" s="91"/>
      <c r="E7" s="91"/>
    </row>
    <row r="8" spans="1:5" x14ac:dyDescent="0.25">
      <c r="A8" s="83" t="s">
        <v>1</v>
      </c>
      <c r="B8" s="83"/>
      <c r="C8" s="83"/>
      <c r="D8" s="83"/>
      <c r="E8" s="83"/>
    </row>
    <row r="9" spans="1:5" x14ac:dyDescent="0.25">
      <c r="A9" s="78" t="s">
        <v>25</v>
      </c>
      <c r="B9" s="78"/>
      <c r="C9" s="78"/>
      <c r="D9" s="78"/>
      <c r="E9" s="78"/>
    </row>
    <row r="10" spans="1:5" ht="29.25" customHeight="1" x14ac:dyDescent="0.25">
      <c r="A10" s="92" t="s">
        <v>14</v>
      </c>
      <c r="B10" s="93"/>
      <c r="C10" s="93"/>
      <c r="D10" s="93"/>
      <c r="E10" s="93"/>
    </row>
    <row r="11" spans="1:5" ht="27.7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83" t="s">
        <v>15</v>
      </c>
      <c r="B12" s="84"/>
      <c r="C12" s="84"/>
      <c r="D12" s="84"/>
      <c r="E12" s="84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83" t="s">
        <v>2</v>
      </c>
      <c r="B14" s="84"/>
      <c r="C14" s="84"/>
      <c r="D14" s="84"/>
      <c r="E14" s="84"/>
    </row>
    <row r="15" spans="1:5" x14ac:dyDescent="0.25">
      <c r="A15" s="78" t="s">
        <v>42</v>
      </c>
      <c r="B15" s="78"/>
      <c r="C15" s="78"/>
      <c r="D15" s="78"/>
      <c r="E15" s="78"/>
    </row>
    <row r="16" spans="1:5" x14ac:dyDescent="0.25">
      <c r="A16" s="83" t="s">
        <v>16</v>
      </c>
      <c r="B16" s="84"/>
      <c r="C16" s="84"/>
      <c r="D16" s="84"/>
      <c r="E16" s="84"/>
    </row>
    <row r="17" spans="1:8" ht="28.5" customHeight="1" x14ac:dyDescent="0.25">
      <c r="A17" s="78" t="s">
        <v>17</v>
      </c>
      <c r="B17" s="78"/>
      <c r="C17" s="78"/>
      <c r="D17" s="78"/>
      <c r="E17" s="78"/>
    </row>
    <row r="18" spans="1:8" ht="65.25" customHeight="1" x14ac:dyDescent="0.25">
      <c r="A18" s="78" t="s">
        <v>27</v>
      </c>
      <c r="B18" s="78"/>
      <c r="C18" s="78"/>
      <c r="D18" s="78"/>
      <c r="E18" s="78"/>
    </row>
    <row r="19" spans="1:8" ht="30" customHeight="1" x14ac:dyDescent="0.25">
      <c r="A19" s="85" t="s">
        <v>28</v>
      </c>
      <c r="B19" s="85"/>
      <c r="C19" s="85"/>
      <c r="D19" s="85"/>
      <c r="E19" s="85"/>
    </row>
    <row r="20" spans="1:8" x14ac:dyDescent="0.25">
      <c r="A20" s="85"/>
      <c r="B20" s="85"/>
      <c r="C20" s="85"/>
      <c r="D20" s="85"/>
      <c r="E20" s="85"/>
      <c r="F20" s="2">
        <v>407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41</v>
      </c>
      <c r="B22" s="9" t="s">
        <v>40</v>
      </c>
      <c r="C22" s="3" t="s">
        <v>4</v>
      </c>
      <c r="D22" s="3">
        <v>19.920000000000002</v>
      </c>
      <c r="E22" s="8">
        <f>D22*F20*G20</f>
        <v>24322.32</v>
      </c>
    </row>
    <row r="23" spans="1:8" x14ac:dyDescent="0.25">
      <c r="A23" s="7" t="s">
        <v>37</v>
      </c>
      <c r="B23" s="9" t="s">
        <v>23</v>
      </c>
      <c r="C23" s="3" t="s">
        <v>4</v>
      </c>
      <c r="D23" s="3">
        <v>5.12</v>
      </c>
      <c r="E23" s="15">
        <f>D23*F20*G20</f>
        <v>6251.52</v>
      </c>
    </row>
    <row r="24" spans="1:8" x14ac:dyDescent="0.25">
      <c r="A24" s="7" t="s">
        <v>31</v>
      </c>
      <c r="B24" s="9" t="s">
        <v>67</v>
      </c>
      <c r="C24" s="3" t="s">
        <v>33</v>
      </c>
      <c r="D24" s="3"/>
      <c r="E24" s="8">
        <v>0</v>
      </c>
    </row>
    <row r="25" spans="1:8" x14ac:dyDescent="0.25">
      <c r="A25" s="42"/>
      <c r="B25" s="9"/>
      <c r="C25" s="3"/>
      <c r="D25" s="3"/>
      <c r="E25" s="8"/>
    </row>
    <row r="26" spans="1:8" s="14" customFormat="1" ht="14.25" x14ac:dyDescent="0.2">
      <c r="A26" s="10" t="s">
        <v>29</v>
      </c>
      <c r="B26" s="11"/>
      <c r="C26" s="12"/>
      <c r="D26" s="12"/>
      <c r="E26" s="13">
        <f>SUM(E22:E25)</f>
        <v>30573.84</v>
      </c>
    </row>
    <row r="28" spans="1:8" ht="30.75" customHeight="1" x14ac:dyDescent="0.25">
      <c r="A28" s="86" t="s">
        <v>87</v>
      </c>
      <c r="B28" s="86"/>
      <c r="C28" s="86"/>
      <c r="D28" s="86"/>
      <c r="E28" s="86"/>
    </row>
    <row r="29" spans="1:8" ht="30.75" customHeight="1" x14ac:dyDescent="0.25">
      <c r="A29" s="78" t="s">
        <v>21</v>
      </c>
      <c r="B29" s="78"/>
      <c r="C29" s="78"/>
      <c r="D29" s="78"/>
      <c r="E29" s="78"/>
    </row>
    <row r="30" spans="1:8" x14ac:dyDescent="0.25">
      <c r="A30" s="78" t="s">
        <v>20</v>
      </c>
      <c r="B30" s="78"/>
      <c r="C30" s="78"/>
      <c r="D30" s="78"/>
      <c r="E30" s="78"/>
      <c r="F30" s="14"/>
      <c r="G30" s="14"/>
      <c r="H30" s="16"/>
    </row>
    <row r="31" spans="1:8" ht="28.5" customHeight="1" x14ac:dyDescent="0.25">
      <c r="A31" s="78" t="s">
        <v>34</v>
      </c>
      <c r="B31" s="78"/>
      <c r="C31" s="78"/>
      <c r="D31" s="78"/>
      <c r="E31" s="78"/>
    </row>
    <row r="32" spans="1:8" x14ac:dyDescent="0.25">
      <c r="A32" s="78" t="s">
        <v>18</v>
      </c>
      <c r="B32" s="78"/>
      <c r="C32" s="78"/>
      <c r="D32" s="78"/>
      <c r="E32" s="78"/>
    </row>
    <row r="33" spans="1:5" x14ac:dyDescent="0.25">
      <c r="A33" s="44"/>
      <c r="B33" s="44"/>
      <c r="C33" s="44"/>
      <c r="D33" s="44"/>
      <c r="E33" s="44"/>
    </row>
    <row r="34" spans="1:5" x14ac:dyDescent="0.25">
      <c r="A34" s="82" t="s">
        <v>5</v>
      </c>
      <c r="B34" s="82"/>
      <c r="C34" s="82"/>
      <c r="D34" s="82"/>
      <c r="E34" s="82"/>
    </row>
    <row r="35" spans="1:5" x14ac:dyDescent="0.25">
      <c r="A35" s="78" t="s">
        <v>18</v>
      </c>
      <c r="B35" s="78"/>
      <c r="C35" s="78"/>
      <c r="D35" s="78"/>
      <c r="E35" s="78"/>
    </row>
    <row r="36" spans="1:5" x14ac:dyDescent="0.25">
      <c r="A36" s="79" t="s">
        <v>43</v>
      </c>
      <c r="B36" s="79"/>
      <c r="C36" s="79"/>
      <c r="D36" s="79"/>
      <c r="E36" s="5"/>
    </row>
    <row r="37" spans="1:5" x14ac:dyDescent="0.25">
      <c r="B37" s="80" t="s">
        <v>19</v>
      </c>
      <c r="C37" s="80"/>
      <c r="D37" s="80"/>
      <c r="E37" s="6" t="s">
        <v>6</v>
      </c>
    </row>
    <row r="38" spans="1:5" x14ac:dyDescent="0.25">
      <c r="A38" s="45"/>
      <c r="B38" s="45"/>
      <c r="C38" s="45"/>
      <c r="D38" s="45"/>
      <c r="E38" s="45"/>
    </row>
    <row r="39" spans="1:5" x14ac:dyDescent="0.25">
      <c r="A39" s="79" t="s">
        <v>30</v>
      </c>
      <c r="B39" s="79"/>
      <c r="C39" s="79"/>
      <c r="D39" s="79"/>
      <c r="E39" s="5"/>
    </row>
    <row r="40" spans="1:5" x14ac:dyDescent="0.25">
      <c r="B40" s="81" t="s">
        <v>19</v>
      </c>
      <c r="C40" s="81"/>
      <c r="D40" s="81"/>
      <c r="E40" s="6" t="s">
        <v>6</v>
      </c>
    </row>
    <row r="42" spans="1:5" x14ac:dyDescent="0.25">
      <c r="A42" s="27" t="s">
        <v>45</v>
      </c>
    </row>
    <row r="43" spans="1:5" x14ac:dyDescent="0.25">
      <c r="A43" s="14" t="s">
        <v>35</v>
      </c>
    </row>
    <row r="44" spans="1:5" x14ac:dyDescent="0.25">
      <c r="A44" s="2" t="s">
        <v>39</v>
      </c>
      <c r="B44" s="17">
        <f>'3кв'!B50</f>
        <v>-10242.14</v>
      </c>
    </row>
    <row r="45" spans="1:5" x14ac:dyDescent="0.25">
      <c r="A45" s="2" t="s">
        <v>62</v>
      </c>
      <c r="B45" s="18"/>
    </row>
    <row r="46" spans="1:5" x14ac:dyDescent="0.25">
      <c r="A46" s="2" t="s">
        <v>47</v>
      </c>
      <c r="B46" s="18">
        <v>29465.21</v>
      </c>
    </row>
    <row r="47" spans="1:5" ht="30" x14ac:dyDescent="0.25">
      <c r="A47" s="47" t="s">
        <v>36</v>
      </c>
      <c r="B47" s="18">
        <f>E26</f>
        <v>30573.84</v>
      </c>
    </row>
    <row r="48" spans="1:5" x14ac:dyDescent="0.25">
      <c r="A48" s="19" t="s">
        <v>38</v>
      </c>
      <c r="B48" s="21">
        <f>B44+B46-B47</f>
        <v>-11350.77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2" zoomScaleSheetLayoutView="100" workbookViewId="0">
      <selection activeCell="C17" sqref="C17"/>
    </sheetView>
  </sheetViews>
  <sheetFormatPr defaultRowHeight="15.75" x14ac:dyDescent="0.25"/>
  <cols>
    <col min="1" max="1" width="10.5703125" style="52" customWidth="1"/>
    <col min="2" max="2" width="60.5703125" style="52" customWidth="1"/>
    <col min="3" max="3" width="15.28515625" style="52" customWidth="1"/>
    <col min="4" max="4" width="11.85546875" style="52" customWidth="1"/>
    <col min="5" max="5" width="14.7109375" style="52" customWidth="1"/>
    <col min="6" max="6" width="12.42578125" style="52" customWidth="1"/>
    <col min="7" max="7" width="12" style="52" customWidth="1"/>
    <col min="8" max="8" width="13.5703125" style="52" customWidth="1"/>
    <col min="9" max="16384" width="9.140625" style="52"/>
  </cols>
  <sheetData>
    <row r="1" spans="1:5" x14ac:dyDescent="0.25">
      <c r="A1" s="95" t="s">
        <v>68</v>
      </c>
      <c r="B1" s="95"/>
      <c r="C1" s="95"/>
      <c r="D1" s="51"/>
    </row>
    <row r="2" spans="1:5" x14ac:dyDescent="0.25">
      <c r="A2" s="96" t="s">
        <v>69</v>
      </c>
      <c r="B2" s="96"/>
      <c r="C2" s="96"/>
      <c r="D2" s="53"/>
    </row>
    <row r="3" spans="1:5" x14ac:dyDescent="0.25">
      <c r="A3" s="96" t="s">
        <v>85</v>
      </c>
      <c r="B3" s="96"/>
      <c r="C3" s="96"/>
      <c r="D3" s="53"/>
    </row>
    <row r="4" spans="1:5" x14ac:dyDescent="0.25">
      <c r="A4" s="95" t="s">
        <v>70</v>
      </c>
      <c r="B4" s="95"/>
      <c r="C4" s="95"/>
      <c r="D4" s="51"/>
    </row>
    <row r="5" spans="1:5" x14ac:dyDescent="0.25">
      <c r="A5" s="97"/>
      <c r="B5" s="97"/>
      <c r="C5" s="97"/>
      <c r="D5" s="1"/>
    </row>
    <row r="6" spans="1:5" x14ac:dyDescent="0.25">
      <c r="A6" s="53"/>
      <c r="B6" s="54" t="s">
        <v>71</v>
      </c>
      <c r="C6" s="55">
        <f>'1кв'!B45</f>
        <v>34628.79</v>
      </c>
      <c r="D6" s="56"/>
    </row>
    <row r="7" spans="1:5" x14ac:dyDescent="0.25">
      <c r="A7" s="57" t="s">
        <v>72</v>
      </c>
      <c r="B7" s="54" t="s">
        <v>88</v>
      </c>
      <c r="C7" s="55"/>
      <c r="D7" s="56"/>
    </row>
    <row r="8" spans="1:5" x14ac:dyDescent="0.25">
      <c r="B8" s="58" t="s">
        <v>73</v>
      </c>
      <c r="C8" s="59">
        <f>'1кв'!B47+'2кв'!B47+'3кв'!B48+'4кв'!B46</f>
        <v>119472.63</v>
      </c>
      <c r="D8" s="60"/>
    </row>
    <row r="9" spans="1:5" x14ac:dyDescent="0.25">
      <c r="A9" s="61"/>
      <c r="B9" s="58" t="s">
        <v>74</v>
      </c>
      <c r="C9" s="62">
        <f>SUM(C8:C8)</f>
        <v>119472.63</v>
      </c>
      <c r="D9" s="56"/>
    </row>
    <row r="10" spans="1:5" x14ac:dyDescent="0.25">
      <c r="A10" s="1"/>
      <c r="B10" s="94"/>
      <c r="C10" s="94"/>
      <c r="D10" s="63"/>
    </row>
    <row r="11" spans="1:5" x14ac:dyDescent="0.25">
      <c r="A11" s="64" t="s">
        <v>75</v>
      </c>
      <c r="B11" s="65" t="s">
        <v>76</v>
      </c>
      <c r="C11" s="66">
        <f>'1кв'!E22+'2кв'!E22+'3кв'!E22+'4кв'!E22</f>
        <v>95115.9</v>
      </c>
      <c r="D11" s="63"/>
    </row>
    <row r="12" spans="1:5" x14ac:dyDescent="0.25">
      <c r="A12" s="64"/>
      <c r="B12" s="67" t="s">
        <v>37</v>
      </c>
      <c r="C12" s="66">
        <f>'1кв'!E23+'2кв'!E23+'3кв'!E23+'4кв'!E23</f>
        <v>23931.600000000002</v>
      </c>
      <c r="D12" s="63"/>
    </row>
    <row r="13" spans="1:5" x14ac:dyDescent="0.25">
      <c r="A13" s="1"/>
      <c r="B13" s="67" t="s">
        <v>31</v>
      </c>
      <c r="C13" s="66">
        <f>'1кв'!E24+'2кв'!E24+'3кв'!E24+'4кв'!E24</f>
        <v>98</v>
      </c>
      <c r="D13" s="63"/>
      <c r="E13" s="68"/>
    </row>
    <row r="14" spans="1:5" x14ac:dyDescent="0.25">
      <c r="A14" s="64"/>
      <c r="B14" s="69" t="s">
        <v>77</v>
      </c>
      <c r="C14" s="66"/>
      <c r="D14" s="63"/>
    </row>
    <row r="15" spans="1:5" x14ac:dyDescent="0.25">
      <c r="A15" s="64"/>
      <c r="B15" s="70" t="s">
        <v>78</v>
      </c>
      <c r="C15" s="66">
        <f>SUM(C17:C20)</f>
        <v>46306.69</v>
      </c>
      <c r="D15" s="63"/>
    </row>
    <row r="16" spans="1:5" x14ac:dyDescent="0.25">
      <c r="A16" s="64"/>
      <c r="B16" s="70" t="s">
        <v>79</v>
      </c>
      <c r="C16" s="66"/>
      <c r="D16" s="63"/>
    </row>
    <row r="17" spans="1:5" x14ac:dyDescent="0.25">
      <c r="A17" s="64"/>
      <c r="B17" s="70" t="s">
        <v>49</v>
      </c>
      <c r="C17" s="66">
        <f>'1кв'!E25</f>
        <v>28483.5</v>
      </c>
      <c r="D17" s="63"/>
    </row>
    <row r="18" spans="1:5" x14ac:dyDescent="0.25">
      <c r="A18" s="64"/>
      <c r="B18" s="70" t="s">
        <v>59</v>
      </c>
      <c r="C18" s="66">
        <f>'3кв'!E25</f>
        <v>2397</v>
      </c>
      <c r="D18" s="63"/>
    </row>
    <row r="19" spans="1:5" x14ac:dyDescent="0.25">
      <c r="A19" s="64"/>
      <c r="B19" s="70" t="s">
        <v>60</v>
      </c>
      <c r="C19" s="66">
        <f>'3кв'!E26</f>
        <v>7734.19</v>
      </c>
      <c r="D19" s="63"/>
    </row>
    <row r="20" spans="1:5" x14ac:dyDescent="0.25">
      <c r="A20" s="64"/>
      <c r="B20" s="70" t="s">
        <v>63</v>
      </c>
      <c r="C20" s="66">
        <f>'3кв'!E27</f>
        <v>7692</v>
      </c>
      <c r="D20" s="63"/>
    </row>
    <row r="21" spans="1:5" x14ac:dyDescent="0.25">
      <c r="A21" s="1"/>
      <c r="B21" s="71" t="s">
        <v>80</v>
      </c>
      <c r="C21" s="62">
        <f>SUM(C11:C15)</f>
        <v>165452.19</v>
      </c>
      <c r="D21" s="63"/>
      <c r="E21" s="68"/>
    </row>
    <row r="22" spans="1:5" x14ac:dyDescent="0.25">
      <c r="A22" s="1"/>
      <c r="B22" s="72" t="s">
        <v>86</v>
      </c>
      <c r="C22" s="62">
        <f>C6+C9-C21</f>
        <v>-11350.76999999999</v>
      </c>
      <c r="D22" s="63"/>
    </row>
    <row r="23" spans="1:5" x14ac:dyDescent="0.25">
      <c r="A23" s="1"/>
      <c r="B23" s="57"/>
      <c r="C23" s="57"/>
      <c r="D23" s="63"/>
    </row>
    <row r="24" spans="1:5" x14ac:dyDescent="0.25">
      <c r="A24" s="1"/>
      <c r="B24" s="73" t="s">
        <v>81</v>
      </c>
      <c r="C24" s="73"/>
      <c r="D24" s="63"/>
    </row>
    <row r="25" spans="1:5" x14ac:dyDescent="0.25">
      <c r="A25" s="1"/>
      <c r="B25" s="73" t="s">
        <v>82</v>
      </c>
      <c r="C25" s="74">
        <v>12259.41</v>
      </c>
      <c r="D25" s="63"/>
    </row>
    <row r="26" spans="1:5" x14ac:dyDescent="0.25">
      <c r="A26" s="1"/>
      <c r="B26" s="75" t="s">
        <v>89</v>
      </c>
      <c r="C26" s="76">
        <v>17685.22</v>
      </c>
      <c r="D26" s="63"/>
    </row>
    <row r="27" spans="1:5" x14ac:dyDescent="0.25">
      <c r="A27" s="1"/>
      <c r="B27" s="73" t="s">
        <v>83</v>
      </c>
      <c r="C27" s="77">
        <f>C26-C25</f>
        <v>5425.8100000000013</v>
      </c>
      <c r="D27" s="63"/>
    </row>
    <row r="28" spans="1:5" x14ac:dyDescent="0.25">
      <c r="A28" s="1"/>
      <c r="B28" s="57"/>
      <c r="C28" s="57"/>
      <c r="D28" s="63"/>
    </row>
    <row r="29" spans="1:5" x14ac:dyDescent="0.25">
      <c r="A29" s="1" t="s">
        <v>84</v>
      </c>
      <c r="B29" s="57" t="s">
        <v>90</v>
      </c>
      <c r="C29" s="57"/>
      <c r="D29" s="63"/>
    </row>
    <row r="30" spans="1:5" x14ac:dyDescent="0.25">
      <c r="A30" s="1"/>
      <c r="B30" s="57" t="s">
        <v>91</v>
      </c>
      <c r="C30" s="57"/>
      <c r="D30" s="63"/>
    </row>
    <row r="31" spans="1:5" x14ac:dyDescent="0.25">
      <c r="A31" s="1"/>
      <c r="B31" s="57" t="s">
        <v>92</v>
      </c>
      <c r="C31" s="57"/>
      <c r="D31" s="63"/>
    </row>
    <row r="32" spans="1:5" x14ac:dyDescent="0.25">
      <c r="A32" s="1"/>
      <c r="B32" s="75"/>
      <c r="C32" s="57"/>
      <c r="D32" s="63"/>
    </row>
    <row r="33" spans="1:4" x14ac:dyDescent="0.25">
      <c r="A33" s="1"/>
      <c r="B33" s="57"/>
      <c r="C33" s="57"/>
      <c r="D33" s="63"/>
    </row>
    <row r="34" spans="1:4" x14ac:dyDescent="0.25">
      <c r="A34" s="1"/>
      <c r="B34" s="57"/>
      <c r="C34" s="57"/>
      <c r="D34" s="63"/>
    </row>
    <row r="35" spans="1:4" x14ac:dyDescent="0.25">
      <c r="A35" s="1"/>
      <c r="B35" s="57"/>
      <c r="C35" s="57"/>
      <c r="D35" s="6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2026-02-22T14:12:29Z</dcterms:modified>
</cp:coreProperties>
</file>