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'2кв'!$A$1:$E$51</definedName>
    <definedName name="_xlnm.Print_Area" localSheetId="2">'3кв'!$A$1:$E$50</definedName>
    <definedName name="_xlnm.Print_Area" localSheetId="3">'4кв'!$A$1:$E$50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7" i="33" l="1"/>
  <c r="C19" i="33"/>
  <c r="B47" i="32"/>
  <c r="C18" i="33" l="1"/>
  <c r="C16" i="33" s="1"/>
  <c r="C15" i="33"/>
  <c r="C14" i="33"/>
  <c r="C13" i="33"/>
  <c r="C12" i="33"/>
  <c r="C9" i="33"/>
  <c r="C8" i="33"/>
  <c r="C6" i="33"/>
  <c r="C10" i="33" l="1"/>
  <c r="C21" i="33" l="1"/>
  <c r="C22" i="33" s="1"/>
  <c r="B45" i="32" l="1"/>
  <c r="E23" i="32"/>
  <c r="E22" i="32"/>
  <c r="E26" i="32" s="1"/>
  <c r="B49" i="32" s="1"/>
  <c r="B50" i="32" l="1"/>
  <c r="E27" i="30"/>
  <c r="E26" i="30" l="1"/>
  <c r="E23" i="31" l="1"/>
  <c r="E22" i="31"/>
  <c r="B46" i="30"/>
  <c r="E23" i="30"/>
  <c r="E22" i="30"/>
  <c r="B50" i="30" s="1"/>
  <c r="B51" i="30" l="1"/>
  <c r="B45" i="31" s="1"/>
  <c r="B50" i="31" s="1"/>
  <c r="E26" i="31"/>
  <c r="B49" i="31" s="1"/>
  <c r="E23" i="29"/>
  <c r="E22" i="29"/>
  <c r="E26" i="29" s="1"/>
  <c r="B49" i="29" s="1"/>
  <c r="B50" i="29" l="1"/>
</calcChain>
</file>

<file path=xl/sharedStrings.xml><?xml version="1.0" encoding="utf-8"?>
<sst xmlns="http://schemas.openxmlformats.org/spreadsheetml/2006/main" count="256" uniqueCount="93">
  <si>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</si>
  <si>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</si>
  <si>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</si>
  <si>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</si>
  <si>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</si>
  <si>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</si>
  <si>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</si>
  <si>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</si>
  <si>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</si>
  <si>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</si>
  <si>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</si>
  <si>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</si>
  <si>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</si>
  <si>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</si>
  <si>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</si>
  <si>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</si>
  <si>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</si>
  <si>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</si>
  <si>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</si>
  <si>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</si>
  <si>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</si>
  <si>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</si>
  <si>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</si>
  <si>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</si>
  <si>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</si>
  <si>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Линейная, д. 14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</si>
  <si>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</si>
  <si>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</si>
  <si>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</si>
  <si>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</si>
  <si>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</si>
  <si>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</si>
  <si>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</si>
  <si>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</si>
  <si>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</si>
  <si>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</si>
  <si>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</si>
  <si>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</si>
  <si>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</si>
  <si>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Оплачено администрацией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</si>
  <si>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б/н от 25.12.2020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</si>
  <si>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Пономаренко С.В.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</si>
  <si>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</si>
  <si>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</si>
  <si>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Пономаренко Сергея Владимировича</t>
    </r>
  </si>
  <si>
    <t>S дома = 248,8 м2</t>
  </si>
  <si>
    <t>Предъявлено населению 12642,75</t>
  </si>
  <si>
    <t>Оплачено, руб</t>
  </si>
  <si>
    <t>за 1 квартал 2025 года</t>
  </si>
  <si>
    <t>31.03.205 г.</t>
  </si>
  <si>
    <t xml:space="preserve">           2. Всего за период с "01" 01 2025 г. по "31" 03 2025 г. выполнено работ (оказано услуг) на общую сумму восемь тысяч шестьсот восемьдесят восемь рублей 10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</si>
  <si>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</si>
  <si>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</si>
  <si>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</si>
  <si>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</si>
  <si>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</si>
  <si>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</si>
  <si>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тамбуров (смета)</t>
  </si>
  <si>
    <t>Ремонт бойлера, замена пластин (кв.1)</t>
  </si>
  <si>
    <t>апрель-май</t>
  </si>
  <si>
    <t>май</t>
  </si>
  <si>
    <t>ч/ч</t>
  </si>
  <si>
    <t xml:space="preserve">           2. Всего за период с "01" 04 2025 г. по "30" 06 2025 г. выполнено работ (оказано услуг) на общую сумму тридцать две тысячи шестьсот девяносто один рубль 16 копеек</t>
  </si>
  <si>
    <t xml:space="preserve">           2. Всего за период с "01" 07 2025 г. по "30" 09 2025 г. выполнено работ (оказано услуг) на общую сумму девять тысяч шестьсот семьдесят рублей 69 копеек.</t>
  </si>
  <si>
    <t>Предъявлено населению 13839,06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</si>
  <si>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</si>
  <si>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</si>
  <si>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</si>
  <si>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</si>
  <si>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Линейная, д. 14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</si>
  <si>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</si>
  <si>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</si>
  <si>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</si>
  <si>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</si>
  <si>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</si>
  <si>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</si>
  <si>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</si>
  <si>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</si>
  <si>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</si>
  <si>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</si>
  <si>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</si>
  <si>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</si>
  <si>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</si>
  <si>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работы8 ч/ч</t>
  </si>
  <si>
    <t>окраска газовых труб (смета)</t>
  </si>
  <si>
    <t>октябрь</t>
  </si>
  <si>
    <t xml:space="preserve">           2. Всего за период с "01" 10  2025 г. по "31" 12  2025 г.выполнено работ (оказано услуг) на общую сумму двадцать шесть тысяч триста девяносто девять рублей 94 копейки</t>
  </si>
  <si>
    <t>Начислено всего 52963,62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</si>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</sst>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164" fontId="8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39" fontId="4" fillId="0" borderId="1" xfId="1" applyNumberFormat="1" applyFont="1" applyBorder="1" applyAlignment="1">
      <alignment horizontal="right" vertical="center" wrapText="1"/>
    </xf>
    <xf numFmtId="0" fontId="1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7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12" fillId="0" borderId="6" xfId="0" applyFont="1" applyFill="1" applyBorder="1" applyAlignment="1">
      <alignment wrapText="1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8.71093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28.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48</v>
      </c>
      <c r="B3" s="82"/>
      <c r="C3" s="82"/>
      <c r="D3" s="82"/>
      <c r="E3" s="82"/>
    </row>
    <row r="4" spans="1:5" s="1" customFormat="1" ht="15.6" customHeight="1" x14ac:dyDescent="0.25">
      <c r="A4" s="20" t="s">
        <v>13</v>
      </c>
      <c r="B4" s="4"/>
      <c r="C4" s="4"/>
      <c r="D4" s="24"/>
      <c r="E4" s="23" t="s">
        <v>49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3" t="s">
        <v>25</v>
      </c>
      <c r="B7" s="83"/>
      <c r="C7" s="83"/>
      <c r="D7" s="83"/>
      <c r="E7" s="83"/>
    </row>
    <row r="8" spans="1:5" x14ac:dyDescent="0.25">
      <c r="A8" s="75" t="s">
        <v>1</v>
      </c>
      <c r="B8" s="75"/>
      <c r="C8" s="75"/>
      <c r="D8" s="75"/>
      <c r="E8" s="75"/>
    </row>
    <row r="9" spans="1:5" x14ac:dyDescent="0.25">
      <c r="A9" s="84" t="s">
        <v>44</v>
      </c>
      <c r="B9" s="84"/>
      <c r="C9" s="84"/>
      <c r="D9" s="84"/>
      <c r="E9" s="84"/>
    </row>
    <row r="10" spans="1:5" ht="27.75" customHeight="1" x14ac:dyDescent="0.25">
      <c r="A10" s="85" t="s">
        <v>14</v>
      </c>
      <c r="B10" s="86"/>
      <c r="C10" s="86"/>
      <c r="D10" s="86"/>
      <c r="E10" s="86"/>
    </row>
    <row r="11" spans="1:5" ht="27.75" customHeight="1" x14ac:dyDescent="0.25">
      <c r="A11" s="70" t="s">
        <v>40</v>
      </c>
      <c r="B11" s="70"/>
      <c r="C11" s="70"/>
      <c r="D11" s="70"/>
      <c r="E11" s="70"/>
    </row>
    <row r="12" spans="1:5" x14ac:dyDescent="0.25">
      <c r="A12" s="75" t="s">
        <v>15</v>
      </c>
      <c r="B12" s="76"/>
      <c r="C12" s="76"/>
      <c r="D12" s="76"/>
      <c r="E12" s="76"/>
    </row>
    <row r="13" spans="1:5" x14ac:dyDescent="0.25">
      <c r="A13" s="70" t="s">
        <v>22</v>
      </c>
      <c r="B13" s="70"/>
      <c r="C13" s="70"/>
      <c r="D13" s="70"/>
      <c r="E13" s="70"/>
    </row>
    <row r="14" spans="1:5" x14ac:dyDescent="0.25">
      <c r="A14" s="75" t="s">
        <v>2</v>
      </c>
      <c r="B14" s="76"/>
      <c r="C14" s="76"/>
      <c r="D14" s="76"/>
      <c r="E14" s="76"/>
    </row>
    <row r="15" spans="1:5" x14ac:dyDescent="0.25">
      <c r="A15" s="70" t="s">
        <v>42</v>
      </c>
      <c r="B15" s="70"/>
      <c r="C15" s="70"/>
      <c r="D15" s="70"/>
      <c r="E15" s="70"/>
    </row>
    <row r="16" spans="1:5" x14ac:dyDescent="0.25">
      <c r="A16" s="75" t="s">
        <v>16</v>
      </c>
      <c r="B16" s="76"/>
      <c r="C16" s="76"/>
      <c r="D16" s="76"/>
      <c r="E16" s="76"/>
    </row>
    <row r="17" spans="1:8" ht="29.2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26</v>
      </c>
      <c r="B18" s="70"/>
      <c r="C18" s="70"/>
      <c r="D18" s="70"/>
      <c r="E18" s="70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36</v>
      </c>
      <c r="C22" s="3" t="s">
        <v>4</v>
      </c>
      <c r="D22" s="3">
        <v>7.93</v>
      </c>
      <c r="E22" s="8">
        <f>D22*F20*G20</f>
        <v>5918.9519999999993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3.71</v>
      </c>
      <c r="E23" s="8">
        <f>D23*F20*3</f>
        <v>2769.1440000000002</v>
      </c>
    </row>
    <row r="24" spans="1:8" x14ac:dyDescent="0.25">
      <c r="A24" s="7" t="s">
        <v>28</v>
      </c>
      <c r="B24" s="9" t="s">
        <v>29</v>
      </c>
      <c r="C24" s="3" t="s">
        <v>30</v>
      </c>
      <c r="D24" s="3"/>
      <c r="E24" s="25">
        <v>0</v>
      </c>
    </row>
    <row r="25" spans="1:8" x14ac:dyDescent="0.25">
      <c r="A25" s="22"/>
      <c r="B25" s="9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8688.0959999999995</v>
      </c>
    </row>
    <row r="28" spans="1:8" ht="29.25" customHeight="1" x14ac:dyDescent="0.25">
      <c r="A28" s="78" t="s">
        <v>50</v>
      </c>
      <c r="B28" s="78"/>
      <c r="C28" s="78"/>
      <c r="D28" s="78"/>
      <c r="E28" s="78"/>
    </row>
    <row r="29" spans="1:8" ht="35.25" customHeight="1" x14ac:dyDescent="0.25">
      <c r="A29" s="70" t="s">
        <v>21</v>
      </c>
      <c r="B29" s="70"/>
      <c r="C29" s="70"/>
      <c r="D29" s="70"/>
      <c r="E29" s="70"/>
    </row>
    <row r="30" spans="1:8" x14ac:dyDescent="0.25">
      <c r="A30" s="70" t="s">
        <v>20</v>
      </c>
      <c r="B30" s="70"/>
      <c r="C30" s="70"/>
      <c r="D30" s="70"/>
      <c r="E30" s="70"/>
      <c r="F30" s="14"/>
      <c r="G30" s="14"/>
      <c r="H30" s="15"/>
    </row>
    <row r="31" spans="1:8" ht="29.25" customHeight="1" x14ac:dyDescent="0.25">
      <c r="A31" s="70" t="s">
        <v>31</v>
      </c>
      <c r="B31" s="70"/>
      <c r="C31" s="70"/>
      <c r="D31" s="70"/>
      <c r="E31" s="70"/>
    </row>
    <row r="32" spans="1:8" x14ac:dyDescent="0.25">
      <c r="A32" s="70" t="s">
        <v>18</v>
      </c>
      <c r="B32" s="70"/>
      <c r="C32" s="70"/>
      <c r="D32" s="70"/>
      <c r="E32" s="70"/>
    </row>
    <row r="33" spans="1:5" x14ac:dyDescent="0.25">
      <c r="A33" s="28"/>
      <c r="B33" s="28"/>
      <c r="C33" s="28"/>
      <c r="D33" s="28"/>
      <c r="E33" s="28"/>
    </row>
    <row r="34" spans="1:5" x14ac:dyDescent="0.25">
      <c r="A34" s="74" t="s">
        <v>5</v>
      </c>
      <c r="B34" s="74"/>
      <c r="C34" s="74"/>
      <c r="D34" s="74"/>
      <c r="E34" s="74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71" t="s">
        <v>43</v>
      </c>
      <c r="B36" s="71"/>
      <c r="C36" s="71"/>
      <c r="D36" s="71"/>
      <c r="E36" s="5"/>
    </row>
    <row r="37" spans="1:5" x14ac:dyDescent="0.25">
      <c r="B37" s="72" t="s">
        <v>19</v>
      </c>
      <c r="C37" s="72"/>
      <c r="D37" s="72"/>
      <c r="E37" s="6" t="s">
        <v>6</v>
      </c>
    </row>
    <row r="38" spans="1:5" x14ac:dyDescent="0.25">
      <c r="A38" s="29"/>
      <c r="B38" s="29"/>
      <c r="C38" s="29"/>
      <c r="D38" s="29"/>
      <c r="E38" s="29"/>
    </row>
    <row r="39" spans="1:5" ht="15" customHeight="1" x14ac:dyDescent="0.25">
      <c r="A39" s="73" t="s">
        <v>41</v>
      </c>
      <c r="B39" s="73"/>
      <c r="C39" s="73"/>
      <c r="D39" s="73"/>
      <c r="E39" s="73"/>
    </row>
    <row r="40" spans="1:5" x14ac:dyDescent="0.25">
      <c r="B40" s="72" t="s">
        <v>19</v>
      </c>
      <c r="C40" s="72"/>
      <c r="D40" s="72"/>
      <c r="E40" s="6" t="s">
        <v>6</v>
      </c>
    </row>
    <row r="43" spans="1:5" x14ac:dyDescent="0.25">
      <c r="A43" s="26" t="s">
        <v>45</v>
      </c>
    </row>
    <row r="44" spans="1:5" x14ac:dyDescent="0.25">
      <c r="A44" s="14" t="s">
        <v>32</v>
      </c>
    </row>
    <row r="45" spans="1:5" x14ac:dyDescent="0.25">
      <c r="A45" s="2" t="s">
        <v>35</v>
      </c>
      <c r="B45" s="16">
        <v>38298.9</v>
      </c>
    </row>
    <row r="46" spans="1:5" x14ac:dyDescent="0.25">
      <c r="A46" s="2" t="s">
        <v>46</v>
      </c>
      <c r="B46" s="17"/>
    </row>
    <row r="47" spans="1:5" x14ac:dyDescent="0.25">
      <c r="A47" s="2" t="s">
        <v>47</v>
      </c>
      <c r="B47" s="17">
        <v>12642.75</v>
      </c>
    </row>
    <row r="48" spans="1:5" x14ac:dyDescent="0.25">
      <c r="A48" s="2" t="s">
        <v>39</v>
      </c>
      <c r="B48" s="17">
        <v>2501.7600000000002</v>
      </c>
    </row>
    <row r="49" spans="1:2" ht="30" x14ac:dyDescent="0.25">
      <c r="A49" s="27" t="s">
        <v>33</v>
      </c>
      <c r="B49" s="17">
        <f>E26</f>
        <v>8688.0959999999995</v>
      </c>
    </row>
    <row r="50" spans="1:2" x14ac:dyDescent="0.25">
      <c r="A50" s="18" t="s">
        <v>34</v>
      </c>
      <c r="B50" s="19">
        <f>B45+B47+B48-B49</f>
        <v>44755.314000000006</v>
      </c>
    </row>
    <row r="52" spans="1:2" x14ac:dyDescent="0.25">
      <c r="B52" s="2">
        <v>38298.9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8.71093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28.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51</v>
      </c>
      <c r="B3" s="82"/>
      <c r="C3" s="82"/>
      <c r="D3" s="82"/>
      <c r="E3" s="82"/>
    </row>
    <row r="4" spans="1:5" s="1" customFormat="1" ht="15.6" customHeight="1" x14ac:dyDescent="0.25">
      <c r="A4" s="20" t="s">
        <v>13</v>
      </c>
      <c r="B4" s="4"/>
      <c r="C4" s="4"/>
      <c r="D4" s="24"/>
      <c r="E4" s="23" t="s">
        <v>52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3" t="s">
        <v>25</v>
      </c>
      <c r="B7" s="83"/>
      <c r="C7" s="83"/>
      <c r="D7" s="83"/>
      <c r="E7" s="83"/>
    </row>
    <row r="8" spans="1:5" x14ac:dyDescent="0.25">
      <c r="A8" s="75" t="s">
        <v>1</v>
      </c>
      <c r="B8" s="75"/>
      <c r="C8" s="75"/>
      <c r="D8" s="75"/>
      <c r="E8" s="75"/>
    </row>
    <row r="9" spans="1:5" x14ac:dyDescent="0.25">
      <c r="A9" s="84" t="s">
        <v>44</v>
      </c>
      <c r="B9" s="84"/>
      <c r="C9" s="84"/>
      <c r="D9" s="84"/>
      <c r="E9" s="84"/>
    </row>
    <row r="10" spans="1:5" ht="27.75" customHeight="1" x14ac:dyDescent="0.25">
      <c r="A10" s="85" t="s">
        <v>14</v>
      </c>
      <c r="B10" s="86"/>
      <c r="C10" s="86"/>
      <c r="D10" s="86"/>
      <c r="E10" s="86"/>
    </row>
    <row r="11" spans="1:5" ht="27.75" customHeight="1" x14ac:dyDescent="0.25">
      <c r="A11" s="70" t="s">
        <v>40</v>
      </c>
      <c r="B11" s="70"/>
      <c r="C11" s="70"/>
      <c r="D11" s="70"/>
      <c r="E11" s="70"/>
    </row>
    <row r="12" spans="1:5" x14ac:dyDescent="0.25">
      <c r="A12" s="75" t="s">
        <v>15</v>
      </c>
      <c r="B12" s="76"/>
      <c r="C12" s="76"/>
      <c r="D12" s="76"/>
      <c r="E12" s="76"/>
    </row>
    <row r="13" spans="1:5" x14ac:dyDescent="0.25">
      <c r="A13" s="70" t="s">
        <v>22</v>
      </c>
      <c r="B13" s="70"/>
      <c r="C13" s="70"/>
      <c r="D13" s="70"/>
      <c r="E13" s="70"/>
    </row>
    <row r="14" spans="1:5" x14ac:dyDescent="0.25">
      <c r="A14" s="75" t="s">
        <v>2</v>
      </c>
      <c r="B14" s="76"/>
      <c r="C14" s="76"/>
      <c r="D14" s="76"/>
      <c r="E14" s="76"/>
    </row>
    <row r="15" spans="1:5" x14ac:dyDescent="0.25">
      <c r="A15" s="70" t="s">
        <v>42</v>
      </c>
      <c r="B15" s="70"/>
      <c r="C15" s="70"/>
      <c r="D15" s="70"/>
      <c r="E15" s="70"/>
    </row>
    <row r="16" spans="1:5" x14ac:dyDescent="0.25">
      <c r="A16" s="75" t="s">
        <v>16</v>
      </c>
      <c r="B16" s="76"/>
      <c r="C16" s="76"/>
      <c r="D16" s="76"/>
      <c r="E16" s="76"/>
    </row>
    <row r="17" spans="1:8" ht="29.2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26</v>
      </c>
      <c r="B18" s="70"/>
      <c r="C18" s="70"/>
      <c r="D18" s="70"/>
      <c r="E18" s="70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36</v>
      </c>
      <c r="C22" s="3" t="s">
        <v>4</v>
      </c>
      <c r="D22" s="3">
        <v>7.93</v>
      </c>
      <c r="E22" s="8">
        <f>D22*F20*G20</f>
        <v>5918.9519999999993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3.71</v>
      </c>
      <c r="E23" s="8">
        <f>D23*F20*3</f>
        <v>2769.1440000000002</v>
      </c>
    </row>
    <row r="24" spans="1:8" x14ac:dyDescent="0.25">
      <c r="A24" s="7" t="s">
        <v>28</v>
      </c>
      <c r="B24" s="9" t="s">
        <v>53</v>
      </c>
      <c r="C24" s="3" t="s">
        <v>30</v>
      </c>
      <c r="D24" s="3"/>
      <c r="E24" s="25">
        <v>228.78</v>
      </c>
    </row>
    <row r="25" spans="1:8" x14ac:dyDescent="0.25">
      <c r="A25" s="35" t="s">
        <v>57</v>
      </c>
      <c r="B25" s="9" t="s">
        <v>59</v>
      </c>
      <c r="C25" s="3" t="s">
        <v>30</v>
      </c>
      <c r="D25" s="3"/>
      <c r="E25" s="25">
        <v>21104.2</v>
      </c>
    </row>
    <row r="26" spans="1:8" ht="30" x14ac:dyDescent="0.25">
      <c r="A26" s="36" t="s">
        <v>58</v>
      </c>
      <c r="B26" s="9" t="s">
        <v>60</v>
      </c>
      <c r="C26" s="3" t="s">
        <v>61</v>
      </c>
      <c r="D26" s="3">
        <v>8</v>
      </c>
      <c r="E26" s="8">
        <f>D26*333.76</f>
        <v>2670.08</v>
      </c>
    </row>
    <row r="27" spans="1:8" s="14" customFormat="1" ht="14.25" x14ac:dyDescent="0.2">
      <c r="A27" s="10" t="s">
        <v>24</v>
      </c>
      <c r="B27" s="11"/>
      <c r="C27" s="12"/>
      <c r="D27" s="12"/>
      <c r="E27" s="13">
        <f>SUM(E22:E26)</f>
        <v>32691.156000000003</v>
      </c>
    </row>
    <row r="29" spans="1:8" ht="29.25" customHeight="1" x14ac:dyDescent="0.25">
      <c r="A29" s="78" t="s">
        <v>62</v>
      </c>
      <c r="B29" s="78"/>
      <c r="C29" s="78"/>
      <c r="D29" s="78"/>
      <c r="E29" s="78"/>
    </row>
    <row r="30" spans="1:8" ht="35.25" customHeight="1" x14ac:dyDescent="0.25">
      <c r="A30" s="70" t="s">
        <v>21</v>
      </c>
      <c r="B30" s="70"/>
      <c r="C30" s="70"/>
      <c r="D30" s="70"/>
      <c r="E30" s="70"/>
    </row>
    <row r="31" spans="1:8" x14ac:dyDescent="0.25">
      <c r="A31" s="70" t="s">
        <v>20</v>
      </c>
      <c r="B31" s="70"/>
      <c r="C31" s="70"/>
      <c r="D31" s="70"/>
      <c r="E31" s="70"/>
      <c r="F31" s="14"/>
      <c r="G31" s="14"/>
      <c r="H31" s="15"/>
    </row>
    <row r="32" spans="1:8" ht="29.25" customHeight="1" x14ac:dyDescent="0.25">
      <c r="A32" s="70" t="s">
        <v>31</v>
      </c>
      <c r="B32" s="70"/>
      <c r="C32" s="70"/>
      <c r="D32" s="70"/>
      <c r="E32" s="70"/>
    </row>
    <row r="33" spans="1:5" x14ac:dyDescent="0.25">
      <c r="A33" s="70" t="s">
        <v>18</v>
      </c>
      <c r="B33" s="70"/>
      <c r="C33" s="70"/>
      <c r="D33" s="70"/>
      <c r="E33" s="70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74" t="s">
        <v>5</v>
      </c>
      <c r="B35" s="74"/>
      <c r="C35" s="74"/>
      <c r="D35" s="74"/>
      <c r="E35" s="74"/>
    </row>
    <row r="36" spans="1:5" x14ac:dyDescent="0.25">
      <c r="A36" s="70" t="s">
        <v>18</v>
      </c>
      <c r="B36" s="70"/>
      <c r="C36" s="70"/>
      <c r="D36" s="70"/>
      <c r="E36" s="70"/>
    </row>
    <row r="37" spans="1:5" x14ac:dyDescent="0.25">
      <c r="A37" s="71" t="s">
        <v>43</v>
      </c>
      <c r="B37" s="71"/>
      <c r="C37" s="71"/>
      <c r="D37" s="71"/>
      <c r="E37" s="5"/>
    </row>
    <row r="38" spans="1:5" x14ac:dyDescent="0.25">
      <c r="B38" s="72" t="s">
        <v>19</v>
      </c>
      <c r="C38" s="72"/>
      <c r="D38" s="72"/>
      <c r="E38" s="6" t="s">
        <v>6</v>
      </c>
    </row>
    <row r="39" spans="1:5" x14ac:dyDescent="0.25">
      <c r="A39" s="31"/>
      <c r="B39" s="31"/>
      <c r="C39" s="31"/>
      <c r="D39" s="31"/>
      <c r="E39" s="31"/>
    </row>
    <row r="40" spans="1:5" ht="15" customHeight="1" x14ac:dyDescent="0.25">
      <c r="A40" s="73" t="s">
        <v>41</v>
      </c>
      <c r="B40" s="73"/>
      <c r="C40" s="73"/>
      <c r="D40" s="73"/>
      <c r="E40" s="73"/>
    </row>
    <row r="41" spans="1:5" x14ac:dyDescent="0.25">
      <c r="B41" s="72" t="s">
        <v>19</v>
      </c>
      <c r="C41" s="72"/>
      <c r="D41" s="72"/>
      <c r="E41" s="6" t="s">
        <v>6</v>
      </c>
    </row>
    <row r="44" spans="1:5" x14ac:dyDescent="0.25">
      <c r="A44" s="26" t="s">
        <v>45</v>
      </c>
    </row>
    <row r="45" spans="1:5" x14ac:dyDescent="0.25">
      <c r="A45" s="14" t="s">
        <v>32</v>
      </c>
    </row>
    <row r="46" spans="1:5" x14ac:dyDescent="0.25">
      <c r="A46" s="2" t="s">
        <v>35</v>
      </c>
      <c r="B46" s="16">
        <f>'1кв'!B50</f>
        <v>44755.314000000006</v>
      </c>
    </row>
    <row r="47" spans="1:5" x14ac:dyDescent="0.25">
      <c r="A47" s="2" t="s">
        <v>46</v>
      </c>
      <c r="B47" s="17"/>
    </row>
    <row r="48" spans="1:5" x14ac:dyDescent="0.25">
      <c r="A48" s="2" t="s">
        <v>47</v>
      </c>
      <c r="B48" s="17">
        <v>12642.75</v>
      </c>
    </row>
    <row r="49" spans="1:2" x14ac:dyDescent="0.25">
      <c r="A49" s="2" t="s">
        <v>39</v>
      </c>
      <c r="B49" s="17">
        <v>2501.7600000000002</v>
      </c>
    </row>
    <row r="50" spans="1:2" ht="30" x14ac:dyDescent="0.25">
      <c r="A50" s="34" t="s">
        <v>33</v>
      </c>
      <c r="B50" s="17">
        <f>E27</f>
        <v>32691.156000000003</v>
      </c>
    </row>
    <row r="51" spans="1:2" x14ac:dyDescent="0.25">
      <c r="A51" s="18" t="s">
        <v>34</v>
      </c>
      <c r="B51" s="19">
        <f>B46+B48+B49-B50</f>
        <v>27208.668000000005</v>
      </c>
    </row>
  </sheetData>
  <mergeCells count="29">
    <mergeCell ref="A36:E36"/>
    <mergeCell ref="A37:D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1" zoomScaleSheetLayoutView="100" workbookViewId="0">
      <selection activeCell="B48" sqref="B48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8.71093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28.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54</v>
      </c>
      <c r="B3" s="82"/>
      <c r="C3" s="82"/>
      <c r="D3" s="82"/>
      <c r="E3" s="82"/>
    </row>
    <row r="4" spans="1:5" s="1" customFormat="1" ht="15.6" customHeight="1" x14ac:dyDescent="0.25">
      <c r="A4" s="20" t="s">
        <v>13</v>
      </c>
      <c r="B4" s="4"/>
      <c r="C4" s="4"/>
      <c r="D4" s="24"/>
      <c r="E4" s="23" t="s">
        <v>55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3" t="s">
        <v>25</v>
      </c>
      <c r="B7" s="83"/>
      <c r="C7" s="83"/>
      <c r="D7" s="83"/>
      <c r="E7" s="83"/>
    </row>
    <row r="8" spans="1:5" x14ac:dyDescent="0.25">
      <c r="A8" s="75" t="s">
        <v>1</v>
      </c>
      <c r="B8" s="75"/>
      <c r="C8" s="75"/>
      <c r="D8" s="75"/>
      <c r="E8" s="75"/>
    </row>
    <row r="9" spans="1:5" x14ac:dyDescent="0.25">
      <c r="A9" s="84" t="s">
        <v>44</v>
      </c>
      <c r="B9" s="84"/>
      <c r="C9" s="84"/>
      <c r="D9" s="84"/>
      <c r="E9" s="84"/>
    </row>
    <row r="10" spans="1:5" ht="27.75" customHeight="1" x14ac:dyDescent="0.25">
      <c r="A10" s="85" t="s">
        <v>14</v>
      </c>
      <c r="B10" s="86"/>
      <c r="C10" s="86"/>
      <c r="D10" s="86"/>
      <c r="E10" s="86"/>
    </row>
    <row r="11" spans="1:5" ht="27.75" customHeight="1" x14ac:dyDescent="0.25">
      <c r="A11" s="70" t="s">
        <v>40</v>
      </c>
      <c r="B11" s="70"/>
      <c r="C11" s="70"/>
      <c r="D11" s="70"/>
      <c r="E11" s="70"/>
    </row>
    <row r="12" spans="1:5" x14ac:dyDescent="0.25">
      <c r="A12" s="75" t="s">
        <v>15</v>
      </c>
      <c r="B12" s="76"/>
      <c r="C12" s="76"/>
      <c r="D12" s="76"/>
      <c r="E12" s="76"/>
    </row>
    <row r="13" spans="1:5" x14ac:dyDescent="0.25">
      <c r="A13" s="70" t="s">
        <v>22</v>
      </c>
      <c r="B13" s="70"/>
      <c r="C13" s="70"/>
      <c r="D13" s="70"/>
      <c r="E13" s="70"/>
    </row>
    <row r="14" spans="1:5" x14ac:dyDescent="0.25">
      <c r="A14" s="75" t="s">
        <v>2</v>
      </c>
      <c r="B14" s="76"/>
      <c r="C14" s="76"/>
      <c r="D14" s="76"/>
      <c r="E14" s="76"/>
    </row>
    <row r="15" spans="1:5" x14ac:dyDescent="0.25">
      <c r="A15" s="70" t="s">
        <v>42</v>
      </c>
      <c r="B15" s="70"/>
      <c r="C15" s="70"/>
      <c r="D15" s="70"/>
      <c r="E15" s="70"/>
    </row>
    <row r="16" spans="1:5" x14ac:dyDescent="0.25">
      <c r="A16" s="75" t="s">
        <v>16</v>
      </c>
      <c r="B16" s="76"/>
      <c r="C16" s="76"/>
      <c r="D16" s="76"/>
      <c r="E16" s="76"/>
    </row>
    <row r="17" spans="1:8" ht="29.2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26</v>
      </c>
      <c r="B18" s="70"/>
      <c r="C18" s="70"/>
      <c r="D18" s="70"/>
      <c r="E18" s="70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36</v>
      </c>
      <c r="C22" s="3" t="s">
        <v>4</v>
      </c>
      <c r="D22" s="3">
        <v>8.68</v>
      </c>
      <c r="E22" s="8">
        <f>D22*F20*G20</f>
        <v>6478.7519999999995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4.0599999999999996</v>
      </c>
      <c r="E23" s="8">
        <f>D23*F20*3</f>
        <v>3030.384</v>
      </c>
    </row>
    <row r="24" spans="1:8" x14ac:dyDescent="0.25">
      <c r="A24" s="7" t="s">
        <v>28</v>
      </c>
      <c r="B24" s="9" t="s">
        <v>56</v>
      </c>
      <c r="C24" s="3" t="s">
        <v>30</v>
      </c>
      <c r="D24" s="3"/>
      <c r="E24" s="25">
        <v>161.55000000000001</v>
      </c>
    </row>
    <row r="25" spans="1:8" x14ac:dyDescent="0.25">
      <c r="A25" s="22"/>
      <c r="B25" s="9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9670.6859999999979</v>
      </c>
    </row>
    <row r="28" spans="1:8" ht="29.25" customHeight="1" x14ac:dyDescent="0.25">
      <c r="A28" s="78" t="s">
        <v>63</v>
      </c>
      <c r="B28" s="78"/>
      <c r="C28" s="78"/>
      <c r="D28" s="78"/>
      <c r="E28" s="78"/>
    </row>
    <row r="29" spans="1:8" ht="35.25" customHeight="1" x14ac:dyDescent="0.25">
      <c r="A29" s="70" t="s">
        <v>21</v>
      </c>
      <c r="B29" s="70"/>
      <c r="C29" s="70"/>
      <c r="D29" s="70"/>
      <c r="E29" s="70"/>
    </row>
    <row r="30" spans="1:8" x14ac:dyDescent="0.25">
      <c r="A30" s="70" t="s">
        <v>20</v>
      </c>
      <c r="B30" s="70"/>
      <c r="C30" s="70"/>
      <c r="D30" s="70"/>
      <c r="E30" s="70"/>
      <c r="F30" s="14"/>
      <c r="G30" s="14"/>
      <c r="H30" s="15"/>
    </row>
    <row r="31" spans="1:8" ht="29.25" customHeight="1" x14ac:dyDescent="0.25">
      <c r="A31" s="70" t="s">
        <v>31</v>
      </c>
      <c r="B31" s="70"/>
      <c r="C31" s="70"/>
      <c r="D31" s="70"/>
      <c r="E31" s="70"/>
    </row>
    <row r="32" spans="1:8" x14ac:dyDescent="0.25">
      <c r="A32" s="70" t="s">
        <v>18</v>
      </c>
      <c r="B32" s="70"/>
      <c r="C32" s="70"/>
      <c r="D32" s="70"/>
      <c r="E32" s="70"/>
    </row>
    <row r="33" spans="1:5" x14ac:dyDescent="0.25">
      <c r="A33" s="33"/>
      <c r="B33" s="33"/>
      <c r="C33" s="33"/>
      <c r="D33" s="33"/>
      <c r="E33" s="33"/>
    </row>
    <row r="34" spans="1:5" x14ac:dyDescent="0.25">
      <c r="A34" s="74" t="s">
        <v>5</v>
      </c>
      <c r="B34" s="74"/>
      <c r="C34" s="74"/>
      <c r="D34" s="74"/>
      <c r="E34" s="74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71" t="s">
        <v>43</v>
      </c>
      <c r="B36" s="71"/>
      <c r="C36" s="71"/>
      <c r="D36" s="71"/>
      <c r="E36" s="5"/>
    </row>
    <row r="37" spans="1:5" x14ac:dyDescent="0.25">
      <c r="B37" s="72" t="s">
        <v>19</v>
      </c>
      <c r="C37" s="72"/>
      <c r="D37" s="72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ht="15" customHeight="1" x14ac:dyDescent="0.25">
      <c r="A39" s="73" t="s">
        <v>41</v>
      </c>
      <c r="B39" s="73"/>
      <c r="C39" s="73"/>
      <c r="D39" s="73"/>
      <c r="E39" s="73"/>
    </row>
    <row r="40" spans="1:5" x14ac:dyDescent="0.25">
      <c r="B40" s="72" t="s">
        <v>19</v>
      </c>
      <c r="C40" s="72"/>
      <c r="D40" s="72"/>
      <c r="E40" s="6" t="s">
        <v>6</v>
      </c>
    </row>
    <row r="43" spans="1:5" x14ac:dyDescent="0.25">
      <c r="A43" s="26" t="s">
        <v>45</v>
      </c>
    </row>
    <row r="44" spans="1:5" x14ac:dyDescent="0.25">
      <c r="A44" s="14" t="s">
        <v>32</v>
      </c>
    </row>
    <row r="45" spans="1:5" x14ac:dyDescent="0.25">
      <c r="A45" s="2" t="s">
        <v>35</v>
      </c>
      <c r="B45" s="16">
        <f>'2кв'!B51</f>
        <v>27208.668000000005</v>
      </c>
    </row>
    <row r="46" spans="1:5" x14ac:dyDescent="0.25">
      <c r="A46" s="2" t="s">
        <v>64</v>
      </c>
      <c r="B46" s="17"/>
    </row>
    <row r="47" spans="1:5" x14ac:dyDescent="0.25">
      <c r="A47" s="2" t="s">
        <v>47</v>
      </c>
      <c r="B47" s="17">
        <v>14180.88</v>
      </c>
    </row>
    <row r="48" spans="1:5" x14ac:dyDescent="0.25">
      <c r="A48" s="2" t="s">
        <v>39</v>
      </c>
      <c r="B48" s="17">
        <v>2738.49</v>
      </c>
    </row>
    <row r="49" spans="1:2" ht="30" x14ac:dyDescent="0.25">
      <c r="A49" s="34" t="s">
        <v>33</v>
      </c>
      <c r="B49" s="17">
        <f>E26</f>
        <v>9670.6859999999979</v>
      </c>
    </row>
    <row r="50" spans="1:2" x14ac:dyDescent="0.25">
      <c r="A50" s="18" t="s">
        <v>34</v>
      </c>
      <c r="B50" s="19">
        <f>B45+B47+B48-B49</f>
        <v>34457.351999999999</v>
      </c>
    </row>
  </sheetData>
  <mergeCells count="29">
    <mergeCell ref="A35:E35"/>
    <mergeCell ref="A36:D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1" zoomScaleSheetLayoutView="100" workbookViewId="0">
      <selection activeCell="B48" sqref="B48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8.7109375" style="2" customWidth="1"/>
    <col min="9" max="16384" width="9.140625" style="2"/>
  </cols>
  <sheetData>
    <row r="1" spans="1:5" ht="15.75" x14ac:dyDescent="0.25">
      <c r="A1" s="79" t="s">
        <v>11</v>
      </c>
      <c r="B1" s="79"/>
      <c r="C1" s="79"/>
      <c r="D1" s="79"/>
      <c r="E1" s="79"/>
    </row>
    <row r="2" spans="1:5" ht="28.5" customHeight="1" x14ac:dyDescent="0.25">
      <c r="A2" s="80" t="s">
        <v>12</v>
      </c>
      <c r="B2" s="81"/>
      <c r="C2" s="81"/>
      <c r="D2" s="81"/>
      <c r="E2" s="81"/>
    </row>
    <row r="3" spans="1:5" x14ac:dyDescent="0.25">
      <c r="A3" s="82" t="s">
        <v>65</v>
      </c>
      <c r="B3" s="82"/>
      <c r="C3" s="82"/>
      <c r="D3" s="82"/>
      <c r="E3" s="82"/>
    </row>
    <row r="4" spans="1:5" s="1" customFormat="1" ht="15.6" customHeight="1" x14ac:dyDescent="0.25">
      <c r="A4" s="20" t="s">
        <v>13</v>
      </c>
      <c r="B4" s="4"/>
      <c r="C4" s="4"/>
      <c r="D4" s="2"/>
      <c r="E4" s="41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83" t="s">
        <v>25</v>
      </c>
      <c r="B7" s="83"/>
      <c r="C7" s="83"/>
      <c r="D7" s="83"/>
      <c r="E7" s="83"/>
    </row>
    <row r="8" spans="1:5" x14ac:dyDescent="0.25">
      <c r="A8" s="75" t="s">
        <v>1</v>
      </c>
      <c r="B8" s="75"/>
      <c r="C8" s="75"/>
      <c r="D8" s="75"/>
      <c r="E8" s="75"/>
    </row>
    <row r="9" spans="1:5" x14ac:dyDescent="0.25">
      <c r="A9" s="84" t="s">
        <v>44</v>
      </c>
      <c r="B9" s="84"/>
      <c r="C9" s="84"/>
      <c r="D9" s="84"/>
      <c r="E9" s="84"/>
    </row>
    <row r="10" spans="1:5" ht="27.75" customHeight="1" x14ac:dyDescent="0.25">
      <c r="A10" s="85" t="s">
        <v>14</v>
      </c>
      <c r="B10" s="86"/>
      <c r="C10" s="86"/>
      <c r="D10" s="86"/>
      <c r="E10" s="86"/>
    </row>
    <row r="11" spans="1:5" ht="27.75" customHeight="1" x14ac:dyDescent="0.25">
      <c r="A11" s="70" t="s">
        <v>40</v>
      </c>
      <c r="B11" s="70"/>
      <c r="C11" s="70"/>
      <c r="D11" s="70"/>
      <c r="E11" s="70"/>
    </row>
    <row r="12" spans="1:5" x14ac:dyDescent="0.25">
      <c r="A12" s="75" t="s">
        <v>15</v>
      </c>
      <c r="B12" s="76"/>
      <c r="C12" s="76"/>
      <c r="D12" s="76"/>
      <c r="E12" s="76"/>
    </row>
    <row r="13" spans="1:5" x14ac:dyDescent="0.25">
      <c r="A13" s="70" t="s">
        <v>22</v>
      </c>
      <c r="B13" s="70"/>
      <c r="C13" s="70"/>
      <c r="D13" s="70"/>
      <c r="E13" s="70"/>
    </row>
    <row r="14" spans="1:5" x14ac:dyDescent="0.25">
      <c r="A14" s="75" t="s">
        <v>2</v>
      </c>
      <c r="B14" s="76"/>
      <c r="C14" s="76"/>
      <c r="D14" s="76"/>
      <c r="E14" s="76"/>
    </row>
    <row r="15" spans="1:5" x14ac:dyDescent="0.25">
      <c r="A15" s="70" t="s">
        <v>42</v>
      </c>
      <c r="B15" s="70"/>
      <c r="C15" s="70"/>
      <c r="D15" s="70"/>
      <c r="E15" s="70"/>
    </row>
    <row r="16" spans="1:5" x14ac:dyDescent="0.25">
      <c r="A16" s="75" t="s">
        <v>16</v>
      </c>
      <c r="B16" s="76"/>
      <c r="C16" s="76"/>
      <c r="D16" s="76"/>
      <c r="E16" s="76"/>
    </row>
    <row r="17" spans="1:8" ht="29.25" customHeight="1" x14ac:dyDescent="0.25">
      <c r="A17" s="70" t="s">
        <v>17</v>
      </c>
      <c r="B17" s="70"/>
      <c r="C17" s="70"/>
      <c r="D17" s="70"/>
      <c r="E17" s="70"/>
    </row>
    <row r="18" spans="1:8" ht="63.75" customHeight="1" x14ac:dyDescent="0.25">
      <c r="A18" s="70" t="s">
        <v>26</v>
      </c>
      <c r="B18" s="70"/>
      <c r="C18" s="70"/>
      <c r="D18" s="70"/>
      <c r="E18" s="70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38</v>
      </c>
      <c r="B22" s="9" t="s">
        <v>36</v>
      </c>
      <c r="C22" s="3" t="s">
        <v>4</v>
      </c>
      <c r="D22" s="3">
        <v>8.68</v>
      </c>
      <c r="E22" s="8">
        <f>D22*F20*G20</f>
        <v>6478.7519999999995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4.0599999999999996</v>
      </c>
      <c r="E23" s="8">
        <f>D23*F20*3</f>
        <v>3030.384</v>
      </c>
    </row>
    <row r="24" spans="1:8" x14ac:dyDescent="0.25">
      <c r="A24" s="7" t="s">
        <v>28</v>
      </c>
      <c r="B24" s="9" t="s">
        <v>66</v>
      </c>
      <c r="C24" s="3" t="s">
        <v>30</v>
      </c>
      <c r="D24" s="3"/>
      <c r="E24" s="25">
        <v>0</v>
      </c>
    </row>
    <row r="25" spans="1:8" x14ac:dyDescent="0.25">
      <c r="A25" s="68" t="s">
        <v>84</v>
      </c>
      <c r="B25" s="9" t="s">
        <v>85</v>
      </c>
      <c r="C25" s="3"/>
      <c r="D25" s="3"/>
      <c r="E25" s="8">
        <v>16890.8</v>
      </c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26399.935999999998</v>
      </c>
    </row>
    <row r="28" spans="1:8" ht="29.25" customHeight="1" x14ac:dyDescent="0.25">
      <c r="A28" s="78" t="s">
        <v>86</v>
      </c>
      <c r="B28" s="78"/>
      <c r="C28" s="78"/>
      <c r="D28" s="78"/>
      <c r="E28" s="78"/>
    </row>
    <row r="29" spans="1:8" ht="35.25" customHeight="1" x14ac:dyDescent="0.25">
      <c r="A29" s="70" t="s">
        <v>21</v>
      </c>
      <c r="B29" s="70"/>
      <c r="C29" s="70"/>
      <c r="D29" s="70"/>
      <c r="E29" s="70"/>
    </row>
    <row r="30" spans="1:8" x14ac:dyDescent="0.25">
      <c r="A30" s="70" t="s">
        <v>20</v>
      </c>
      <c r="B30" s="70"/>
      <c r="C30" s="70"/>
      <c r="D30" s="70"/>
      <c r="E30" s="70"/>
      <c r="F30" s="14"/>
      <c r="G30" s="14"/>
      <c r="H30" s="15"/>
    </row>
    <row r="31" spans="1:8" ht="29.25" customHeight="1" x14ac:dyDescent="0.25">
      <c r="A31" s="70" t="s">
        <v>31</v>
      </c>
      <c r="B31" s="70"/>
      <c r="C31" s="70"/>
      <c r="D31" s="70"/>
      <c r="E31" s="70"/>
    </row>
    <row r="32" spans="1:8" x14ac:dyDescent="0.25">
      <c r="A32" s="70" t="s">
        <v>18</v>
      </c>
      <c r="B32" s="70"/>
      <c r="C32" s="70"/>
      <c r="D32" s="70"/>
      <c r="E32" s="70"/>
    </row>
    <row r="33" spans="1:5" x14ac:dyDescent="0.25">
      <c r="A33" s="39"/>
      <c r="B33" s="39"/>
      <c r="C33" s="39"/>
      <c r="D33" s="39"/>
      <c r="E33" s="39"/>
    </row>
    <row r="34" spans="1:5" x14ac:dyDescent="0.25">
      <c r="A34" s="74" t="s">
        <v>5</v>
      </c>
      <c r="B34" s="74"/>
      <c r="C34" s="74"/>
      <c r="D34" s="74"/>
      <c r="E34" s="74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71" t="s">
        <v>43</v>
      </c>
      <c r="B36" s="71"/>
      <c r="C36" s="71"/>
      <c r="D36" s="71"/>
      <c r="E36" s="5"/>
    </row>
    <row r="37" spans="1:5" x14ac:dyDescent="0.25">
      <c r="B37" s="72" t="s">
        <v>19</v>
      </c>
      <c r="C37" s="72"/>
      <c r="D37" s="72"/>
      <c r="E37" s="6" t="s">
        <v>6</v>
      </c>
    </row>
    <row r="38" spans="1:5" x14ac:dyDescent="0.25">
      <c r="A38" s="37"/>
      <c r="B38" s="37"/>
      <c r="C38" s="37"/>
      <c r="D38" s="37"/>
      <c r="E38" s="37"/>
    </row>
    <row r="39" spans="1:5" ht="15" customHeight="1" x14ac:dyDescent="0.25">
      <c r="A39" s="73" t="s">
        <v>41</v>
      </c>
      <c r="B39" s="73"/>
      <c r="C39" s="73"/>
      <c r="D39" s="73"/>
      <c r="E39" s="73"/>
    </row>
    <row r="40" spans="1:5" x14ac:dyDescent="0.25">
      <c r="B40" s="72" t="s">
        <v>19</v>
      </c>
      <c r="C40" s="72"/>
      <c r="D40" s="72"/>
      <c r="E40" s="6" t="s">
        <v>6</v>
      </c>
    </row>
    <row r="43" spans="1:5" x14ac:dyDescent="0.25">
      <c r="A43" s="26" t="s">
        <v>45</v>
      </c>
    </row>
    <row r="44" spans="1:5" x14ac:dyDescent="0.25">
      <c r="A44" s="14" t="s">
        <v>32</v>
      </c>
    </row>
    <row r="45" spans="1:5" x14ac:dyDescent="0.25">
      <c r="A45" s="2" t="s">
        <v>35</v>
      </c>
      <c r="B45" s="16">
        <f>'3кв'!B50</f>
        <v>34457.351999999999</v>
      </c>
    </row>
    <row r="46" spans="1:5" x14ac:dyDescent="0.25">
      <c r="A46" s="2" t="s">
        <v>64</v>
      </c>
      <c r="B46" s="17"/>
    </row>
    <row r="47" spans="1:5" x14ac:dyDescent="0.25">
      <c r="A47" s="2" t="s">
        <v>47</v>
      </c>
      <c r="B47" s="17">
        <f>13839.06-740.59</f>
        <v>13098.47</v>
      </c>
    </row>
    <row r="48" spans="1:5" x14ac:dyDescent="0.25">
      <c r="A48" s="2" t="s">
        <v>39</v>
      </c>
      <c r="B48" s="17">
        <v>2738.49</v>
      </c>
    </row>
    <row r="49" spans="1:2" ht="30" x14ac:dyDescent="0.25">
      <c r="A49" s="40" t="s">
        <v>33</v>
      </c>
      <c r="B49" s="17">
        <f>E26</f>
        <v>26399.935999999998</v>
      </c>
    </row>
    <row r="50" spans="1:2" x14ac:dyDescent="0.25">
      <c r="A50" s="18" t="s">
        <v>34</v>
      </c>
      <c r="B50" s="19">
        <f>B45+B47+B48-B49</f>
        <v>23894.376</v>
      </c>
    </row>
  </sheetData>
  <mergeCells count="29">
    <mergeCell ref="A35:E35"/>
    <mergeCell ref="A36:D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13" zoomScaleSheetLayoutView="100" workbookViewId="0">
      <selection activeCell="B31" sqref="B31"/>
    </sheetView>
  </sheetViews>
  <sheetFormatPr defaultRowHeight="15.75" x14ac:dyDescent="0.25"/>
  <cols>
    <col min="1" max="1" width="10.5703125" style="43" customWidth="1"/>
    <col min="2" max="2" width="63.5703125" style="43" customWidth="1"/>
    <col min="3" max="3" width="15.28515625" style="43" customWidth="1"/>
    <col min="4" max="4" width="11.855468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5" x14ac:dyDescent="0.25">
      <c r="A1" s="88" t="s">
        <v>67</v>
      </c>
      <c r="B1" s="88"/>
      <c r="C1" s="88"/>
      <c r="D1" s="42"/>
    </row>
    <row r="2" spans="1:5" x14ac:dyDescent="0.25">
      <c r="A2" s="89" t="s">
        <v>68</v>
      </c>
      <c r="B2" s="89"/>
      <c r="C2" s="89"/>
      <c r="D2" s="44"/>
    </row>
    <row r="3" spans="1:5" x14ac:dyDescent="0.25">
      <c r="A3" s="89" t="s">
        <v>81</v>
      </c>
      <c r="B3" s="89"/>
      <c r="C3" s="89"/>
      <c r="D3" s="44"/>
    </row>
    <row r="4" spans="1:5" x14ac:dyDescent="0.25">
      <c r="A4" s="88" t="s">
        <v>69</v>
      </c>
      <c r="B4" s="88"/>
      <c r="C4" s="88"/>
      <c r="D4" s="42"/>
    </row>
    <row r="5" spans="1:5" x14ac:dyDescent="0.25">
      <c r="A5" s="90"/>
      <c r="B5" s="90"/>
      <c r="C5" s="90"/>
      <c r="D5" s="1"/>
    </row>
    <row r="6" spans="1:5" x14ac:dyDescent="0.25">
      <c r="A6" s="44"/>
      <c r="B6" s="45" t="s">
        <v>70</v>
      </c>
      <c r="C6" s="46">
        <f>'1кв'!B45</f>
        <v>38298.9</v>
      </c>
      <c r="D6" s="47"/>
    </row>
    <row r="7" spans="1:5" x14ac:dyDescent="0.25">
      <c r="A7" s="48" t="s">
        <v>71</v>
      </c>
      <c r="B7" s="45" t="s">
        <v>87</v>
      </c>
      <c r="C7" s="46"/>
      <c r="D7" s="47"/>
    </row>
    <row r="8" spans="1:5" x14ac:dyDescent="0.25">
      <c r="B8" s="49" t="s">
        <v>72</v>
      </c>
      <c r="C8" s="50">
        <f>'1кв'!B47+'2кв'!B48+'3кв'!B47+'4кв'!B47</f>
        <v>52564.85</v>
      </c>
      <c r="D8" s="51"/>
    </row>
    <row r="9" spans="1:5" x14ac:dyDescent="0.25">
      <c r="B9" s="49" t="s">
        <v>39</v>
      </c>
      <c r="C9" s="50">
        <f>'1кв'!B48+'2кв'!B49+'3кв'!B48+'4кв'!B48</f>
        <v>10480.5</v>
      </c>
      <c r="D9" s="51"/>
    </row>
    <row r="10" spans="1:5" x14ac:dyDescent="0.25">
      <c r="A10" s="52"/>
      <c r="B10" s="49" t="s">
        <v>73</v>
      </c>
      <c r="C10" s="53">
        <f>SUM(C8:C9)</f>
        <v>63045.35</v>
      </c>
      <c r="D10" s="47"/>
    </row>
    <row r="11" spans="1:5" x14ac:dyDescent="0.25">
      <c r="A11" s="1"/>
      <c r="B11" s="87"/>
      <c r="C11" s="87"/>
      <c r="D11" s="54"/>
    </row>
    <row r="12" spans="1:5" x14ac:dyDescent="0.25">
      <c r="A12" s="55" t="s">
        <v>74</v>
      </c>
      <c r="B12" s="56" t="s">
        <v>38</v>
      </c>
      <c r="C12" s="50">
        <f>'1кв'!E22+'2кв'!E22+'3кв'!E22+'4кв'!E22</f>
        <v>24795.407999999999</v>
      </c>
      <c r="D12" s="54"/>
    </row>
    <row r="13" spans="1:5" x14ac:dyDescent="0.25">
      <c r="A13" s="55"/>
      <c r="B13" s="57" t="s">
        <v>37</v>
      </c>
      <c r="C13" s="50">
        <f>'1кв'!E23+'2кв'!E23+'3кв'!E23+'4кв'!E23</f>
        <v>11599.056</v>
      </c>
      <c r="D13" s="54"/>
    </row>
    <row r="14" spans="1:5" x14ac:dyDescent="0.25">
      <c r="A14" s="1"/>
      <c r="B14" s="57" t="s">
        <v>28</v>
      </c>
      <c r="C14" s="50">
        <f>'1кв'!E24+'2кв'!E24+'3кв'!E24+'4кв'!E24</f>
        <v>390.33000000000004</v>
      </c>
      <c r="D14" s="54"/>
      <c r="E14" s="58"/>
    </row>
    <row r="15" spans="1:5" x14ac:dyDescent="0.25">
      <c r="A15" s="55"/>
      <c r="B15" s="59" t="s">
        <v>83</v>
      </c>
      <c r="C15" s="50">
        <f>'2кв'!E26</f>
        <v>2670.08</v>
      </c>
      <c r="D15" s="54"/>
    </row>
    <row r="16" spans="1:5" x14ac:dyDescent="0.25">
      <c r="A16" s="55"/>
      <c r="B16" s="60" t="s">
        <v>75</v>
      </c>
      <c r="C16" s="50">
        <f>SUM(C18:C19)</f>
        <v>37995</v>
      </c>
      <c r="D16" s="54"/>
    </row>
    <row r="17" spans="1:5" x14ac:dyDescent="0.25">
      <c r="A17" s="55"/>
      <c r="B17" s="60" t="s">
        <v>76</v>
      </c>
      <c r="C17" s="50"/>
      <c r="D17" s="54"/>
    </row>
    <row r="18" spans="1:5" x14ac:dyDescent="0.25">
      <c r="A18" s="55"/>
      <c r="B18" s="60" t="s">
        <v>57</v>
      </c>
      <c r="C18" s="50">
        <f>'2кв'!E25</f>
        <v>21104.2</v>
      </c>
      <c r="D18" s="54"/>
    </row>
    <row r="19" spans="1:5" x14ac:dyDescent="0.25">
      <c r="A19" s="55"/>
      <c r="B19" s="68" t="s">
        <v>84</v>
      </c>
      <c r="C19" s="50">
        <f>'4кв'!E25</f>
        <v>16890.8</v>
      </c>
      <c r="D19" s="54"/>
    </row>
    <row r="20" spans="1:5" x14ac:dyDescent="0.25">
      <c r="A20" s="55"/>
      <c r="B20" s="60"/>
      <c r="C20" s="61"/>
      <c r="D20" s="54"/>
    </row>
    <row r="21" spans="1:5" x14ac:dyDescent="0.25">
      <c r="A21" s="1"/>
      <c r="B21" s="62" t="s">
        <v>77</v>
      </c>
      <c r="C21" s="53">
        <f>SUM(C12:C16)</f>
        <v>77449.874000000011</v>
      </c>
      <c r="D21" s="54"/>
      <c r="E21" s="58"/>
    </row>
    <row r="22" spans="1:5" x14ac:dyDescent="0.25">
      <c r="A22" s="1"/>
      <c r="B22" s="63" t="s">
        <v>82</v>
      </c>
      <c r="C22" s="53">
        <f>C6+C10-C21</f>
        <v>23894.375999999989</v>
      </c>
      <c r="D22" s="54"/>
    </row>
    <row r="23" spans="1:5" x14ac:dyDescent="0.25">
      <c r="A23" s="1"/>
      <c r="B23" s="48"/>
      <c r="C23" s="48"/>
      <c r="D23" s="54"/>
    </row>
    <row r="24" spans="1:5" x14ac:dyDescent="0.25">
      <c r="A24" s="1"/>
      <c r="B24" s="64" t="s">
        <v>78</v>
      </c>
      <c r="C24" s="64"/>
      <c r="D24" s="54"/>
    </row>
    <row r="25" spans="1:5" x14ac:dyDescent="0.25">
      <c r="A25" s="1"/>
      <c r="B25" s="64" t="s">
        <v>88</v>
      </c>
      <c r="C25" s="65">
        <v>4214.25</v>
      </c>
      <c r="D25" s="54"/>
    </row>
    <row r="26" spans="1:5" x14ac:dyDescent="0.25">
      <c r="A26" s="1"/>
      <c r="B26" s="66" t="s">
        <v>89</v>
      </c>
      <c r="C26" s="67">
        <v>4613.0200000000004</v>
      </c>
      <c r="D26" s="54"/>
    </row>
    <row r="27" spans="1:5" x14ac:dyDescent="0.25">
      <c r="A27" s="1"/>
      <c r="B27" s="64" t="s">
        <v>79</v>
      </c>
      <c r="C27" s="69">
        <f>C26-C25</f>
        <v>398.77000000000044</v>
      </c>
      <c r="D27" s="54"/>
    </row>
    <row r="28" spans="1:5" x14ac:dyDescent="0.25">
      <c r="A28" s="1"/>
      <c r="B28" s="48"/>
      <c r="C28" s="48"/>
      <c r="D28" s="54"/>
    </row>
    <row r="29" spans="1:5" x14ac:dyDescent="0.25">
      <c r="A29" s="1" t="s">
        <v>80</v>
      </c>
      <c r="B29" s="48" t="s">
        <v>90</v>
      </c>
      <c r="C29" s="48"/>
      <c r="D29" s="54"/>
    </row>
    <row r="30" spans="1:5" x14ac:dyDescent="0.25">
      <c r="A30" s="1"/>
      <c r="B30" s="48" t="s">
        <v>91</v>
      </c>
      <c r="C30" s="48"/>
      <c r="D30" s="54"/>
    </row>
    <row r="31" spans="1:5" x14ac:dyDescent="0.25">
      <c r="A31" s="1"/>
      <c r="B31" s="48" t="s">
        <v>92</v>
      </c>
      <c r="C31" s="48"/>
      <c r="D31" s="54"/>
    </row>
    <row r="32" spans="1:5" x14ac:dyDescent="0.25">
      <c r="A32" s="1"/>
      <c r="B32" s="66"/>
      <c r="C32" s="48"/>
      <c r="D32" s="54"/>
    </row>
    <row r="33" spans="1:4" x14ac:dyDescent="0.25">
      <c r="A33" s="1"/>
      <c r="B33" s="48"/>
      <c r="C33" s="48"/>
      <c r="D33" s="54"/>
    </row>
    <row r="34" spans="1:4" x14ac:dyDescent="0.25">
      <c r="A34" s="1"/>
      <c r="B34" s="48"/>
      <c r="C34" s="48"/>
      <c r="D34" s="54"/>
    </row>
    <row r="35" spans="1:4" x14ac:dyDescent="0.25">
      <c r="A35" s="1"/>
      <c r="B35" s="48"/>
      <c r="C35" s="48"/>
      <c r="D35" s="54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2026-02-23T08:57:52Z</dcterms:modified>
</cp:coreProperties>
</file>