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activeTab="4"/>
  </bookViews>
  <sheets>
    <sheet name="1кв" sheetId="32" r:id="rId1"/>
    <sheet name="2кв" sheetId="33" r:id="rId2"/>
    <sheet name="3кв" sheetId="34" r:id="rId3"/>
    <sheet name="4кв" sheetId="35" r:id="rId4"/>
    <sheet name="отчет" sheetId="36" r:id="rId5"/>
  </sheets>
  <definedNames>
    <definedName name="_xlnm.Print_Area" localSheetId="0">'1кв'!$A$1:$E$48</definedName>
    <definedName name="_xlnm.Print_Area" localSheetId="1">'2кв'!$A$1:$E$48</definedName>
    <definedName name="_xlnm.Print_Area" localSheetId="2">'3кв'!$A$1:$E$47</definedName>
    <definedName name="_xlnm.Print_Area" localSheetId="3">'4кв'!$A$1:$E$47</definedName>
    <definedName name="_xlnm.Print_Area" localSheetId="4">отчет!$A$1:$C$33</definedName>
  </definedNames>
  <calcPr calcId="152511"/>
</workbook>
</file>

<file path=xl/calcChain.xml><?xml version="1.0" encoding="utf-8"?>
<calcChain xmlns="http://schemas.openxmlformats.org/spreadsheetml/2006/main">
  <c r="C27" i="36" l="1"/>
  <c r="C15" i="36" l="1"/>
  <c r="C18" i="36"/>
  <c r="C17" i="36"/>
  <c r="C13" i="36"/>
  <c r="C12" i="36"/>
  <c r="C11" i="36"/>
  <c r="C8" i="36"/>
  <c r="C6" i="36"/>
  <c r="C21" i="36" l="1"/>
  <c r="C9" i="36"/>
  <c r="C22" i="36" l="1"/>
  <c r="B43" i="35"/>
  <c r="E26" i="35"/>
  <c r="B46" i="35" s="1"/>
  <c r="E23" i="35"/>
  <c r="E22" i="35"/>
  <c r="B47" i="35" l="1"/>
  <c r="E23" i="34"/>
  <c r="E22" i="34"/>
  <c r="E23" i="33"/>
  <c r="E22" i="33"/>
  <c r="E26" i="34" l="1"/>
  <c r="B46" i="34" s="1"/>
  <c r="B43" i="33"/>
  <c r="E26" i="33"/>
  <c r="B47" i="33" s="1"/>
  <c r="B48" i="33" s="1"/>
  <c r="B43" i="34" s="1"/>
  <c r="B47" i="34" s="1"/>
  <c r="E23" i="32" l="1"/>
  <c r="E22" i="32"/>
  <c r="E26" i="32" l="1"/>
  <c r="B47" i="32" s="1"/>
  <c r="B48" i="32" s="1"/>
</calcChain>
</file>

<file path=xl/sharedStrings.xml><?xml version="1.0" encoding="utf-8"?>
<sst xmlns="http://schemas.openxmlformats.org/spreadsheetml/2006/main" count="248" uniqueCount="89">
  <si>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</si>
  <si>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</si>
  <si>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</si>
  <si>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</si>
  <si>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</si>
  <si>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</si>
  <si>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</si>
  <si>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</si>
  <si>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</si>
  <si>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</si>
  <si>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</si>
  <si>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</si>
  <si>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</si>
  <si>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</si>
  <si>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</si>
  <si>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</si>
  <si>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</si>
  <si>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</si>
  <si>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</si>
  <si>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</si>
  <si>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</si>
  <si>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</si>
  <si>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</si>
  <si>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</si>
  <si>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</si>
  <si>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Лесная, д. 6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</si>
  <si>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№39 от   01.05.2015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</si>
  <si>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№6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Лесная</t>
    </r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</si>
  <si>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</si>
  <si>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</si>
  <si>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</si>
  <si>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 xml:space="preserve">определена приложением № 9 к договору </t>
  </si>
  <si>
    <t>Информация для собственников:</t>
  </si>
  <si>
    <t>Расходы по содержанию и тек.ремонту, руб.</t>
  </si>
  <si>
    <t xml:space="preserve">Итого остаток на конец  квартала </t>
  </si>
  <si>
    <t xml:space="preserve">Остаток на начало квартала </t>
  </si>
  <si>
    <t xml:space="preserve">Общехозяйственные расходы 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</si>
  <si>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№9,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 xml:space="preserve">протокола общего собрания собственников № от 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</si>
  <si>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Юрченко В.В.</t>
    </r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</si>
  <si>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 xml:space="preserve"> Юрченко Владимира Валерьевича</t>
    </r>
  </si>
  <si>
    <t xml:space="preserve">Услуги по содержанию многоквартирного дома </t>
  </si>
  <si>
    <t>1 квартал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</si>
  <si>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</si>
  <si>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Общая площадь квартир - 716,2 м2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</si>
  <si>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</si>
  <si>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Предъявлено населению 48966,63</t>
  </si>
  <si>
    <t>Оплачено, руб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</si>
  <si>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</si>
  <si>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</si>
  <si>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тридцать шесть тысяч сто семнадцать  рублей 97 копеек.</t>
  </si>
  <si>
    <t>за 2 квартал 2025 года</t>
  </si>
  <si>
    <t>30.06.2025 г.</t>
  </si>
  <si>
    <t>2 квартал</t>
  </si>
  <si>
    <t>3 квартал</t>
  </si>
  <si>
    <t>за 3 квартал 2025 года</t>
  </si>
  <si>
    <t>30.09.2025 г.</t>
  </si>
  <si>
    <t>Ремонт подъезда (смета)</t>
  </si>
  <si>
    <t>май</t>
  </si>
  <si>
    <t xml:space="preserve">           2. Всего за период с "01" 04 2025 г. по "30" 06 2025 г. выполнено работ (оказано услуг) на общую сумму девяносто девять  тысяч сто сорок   рублей 07 копеек.</t>
  </si>
  <si>
    <t>Окраска газовых труб (смета)</t>
  </si>
  <si>
    <t>сентябрь</t>
  </si>
  <si>
    <t xml:space="preserve">           2. Всего за период с "01" 07 2025 г. по "30" 09 2025 г. выполнено работ (оказано услуг) на общую сумму шестьдесят одна тысяча девятьсот восемьдесят один рубль 32 копейки</t>
  </si>
  <si>
    <t>Предъявлено населению 53994,33</t>
  </si>
  <si>
    <t>за 4 квартал 2025 года</t>
  </si>
  <si>
    <t>4  квартал</t>
  </si>
  <si>
    <t>ОТЧЕТ</t>
  </si>
  <si>
    <t>О ВЫПОЛНЕННЫХ РАБОТАХ И ДВИЖЕНИИ  СРЕДСТВ</t>
  </si>
  <si>
    <t>по ж.д. ул. Лесная, д. 6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</si>
  <si>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</si>
  <si>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</si>
  <si>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</si>
  <si>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</si>
  <si>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</si>
  <si>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</si>
  <si>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</si>
  <si>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</si>
  <si>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</si>
  <si>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</si>
  <si>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</si>
  <si>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 г.</t>
  </si>
  <si>
    <t>Остаток средств на 01.01.2026</t>
  </si>
  <si>
    <t>Непредвиденные работы 00 ч/ч</t>
  </si>
  <si>
    <t xml:space="preserve">           2. Всего за период с "01" 10  2025 г. по "31" 12  2025 г. выполнено работ (оказано услуг) на общую сумму тридцать девять тысяч триста семьдесят восемь рублей 12 копеек</t>
  </si>
  <si>
    <t>Начислено всего 205921,92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</si>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</sst>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2" fillId="0" borderId="0"/>
    <xf numFmtId="0" fontId="13" fillId="0" borderId="0"/>
    <xf numFmtId="0" fontId="14" fillId="0" borderId="0"/>
  </cellStyleXfs>
  <cellXfs count="86">
    <xf numFmtId="0" fontId="0" fillId="0" borderId="0" xfId="0"/>
    <xf numFmtId="0" fontId="7" fillId="0" borderId="1" xfId="0" applyFont="1" applyBorder="1" applyAlignment="1">
      <alignment vertical="center" wrapText="1"/>
    </xf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0" fontId="11" fillId="0" borderId="0" xfId="0" applyFont="1"/>
    <xf numFmtId="164" fontId="7" fillId="0" borderId="0" xfId="0" applyNumberFormat="1" applyFont="1"/>
    <xf numFmtId="0" fontId="5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164" fontId="4" fillId="0" borderId="0" xfId="1" applyNumberFormat="1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6" fillId="0" borderId="1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6" fillId="0" borderId="4" xfId="0" applyFont="1" applyFill="1" applyBorder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7" fillId="0" borderId="0" xfId="0" applyFont="1" applyAlignment="1"/>
    <xf numFmtId="0" fontId="18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vertical="center" wrapText="1"/>
    </xf>
    <xf numFmtId="43" fontId="18" fillId="0" borderId="0" xfId="0" applyNumberFormat="1" applyFont="1"/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19" fillId="2" borderId="6" xfId="4" applyFont="1" applyFill="1" applyBorder="1" applyAlignment="1">
      <alignment wrapText="1"/>
    </xf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19" zoomScaleNormal="90" zoomScaleSheetLayoutView="100" workbookViewId="0">
      <selection activeCell="B43" sqref="B43"/>
    </sheetView>
  </sheetViews>
  <sheetFormatPr defaultColWidth="9.140625" defaultRowHeight="15" x14ac:dyDescent="0.25"/>
  <cols>
    <col min="1" max="1" width="31.5703125" style="4" customWidth="1"/>
    <col min="2" max="2" width="20.28515625" style="4" customWidth="1"/>
    <col min="3" max="3" width="13" style="4" customWidth="1"/>
    <col min="4" max="4" width="16.140625" style="4" customWidth="1"/>
    <col min="5" max="5" width="14.140625" style="4" customWidth="1"/>
    <col min="6" max="7" width="9.140625" style="4"/>
    <col min="8" max="8" width="12.85546875" style="4" customWidth="1"/>
    <col min="9" max="16384" width="9.140625" style="4"/>
  </cols>
  <sheetData>
    <row r="1" spans="1:5" ht="15.75" x14ac:dyDescent="0.25">
      <c r="A1" s="74" t="s">
        <v>11</v>
      </c>
      <c r="B1" s="74"/>
      <c r="C1" s="74"/>
      <c r="D1" s="74"/>
      <c r="E1" s="74"/>
    </row>
    <row r="2" spans="1:5" ht="33" customHeight="1" x14ac:dyDescent="0.25">
      <c r="A2" s="75" t="s">
        <v>12</v>
      </c>
      <c r="B2" s="76"/>
      <c r="C2" s="76"/>
      <c r="D2" s="76"/>
      <c r="E2" s="76"/>
    </row>
    <row r="3" spans="1:5" x14ac:dyDescent="0.25">
      <c r="A3" s="77" t="s">
        <v>47</v>
      </c>
      <c r="B3" s="77"/>
      <c r="C3" s="77"/>
      <c r="D3" s="77"/>
      <c r="E3" s="77"/>
    </row>
    <row r="4" spans="1:5" s="3" customFormat="1" ht="15.75" customHeight="1" x14ac:dyDescent="0.25">
      <c r="A4" s="19" t="s">
        <v>13</v>
      </c>
      <c r="B4" s="6"/>
      <c r="C4" s="6"/>
      <c r="D4" s="23"/>
      <c r="E4" s="22" t="s">
        <v>48</v>
      </c>
    </row>
    <row r="5" spans="1:5" x14ac:dyDescent="0.25">
      <c r="A5" s="27"/>
      <c r="B5" s="6"/>
      <c r="C5" s="6"/>
      <c r="D5" s="6"/>
      <c r="E5" s="6"/>
    </row>
    <row r="6" spans="1:5" x14ac:dyDescent="0.25">
      <c r="A6" s="66" t="s">
        <v>0</v>
      </c>
      <c r="B6" s="66"/>
      <c r="C6" s="66"/>
      <c r="D6" s="66"/>
      <c r="E6" s="66"/>
    </row>
    <row r="7" spans="1:5" x14ac:dyDescent="0.25">
      <c r="A7" s="78" t="s">
        <v>25</v>
      </c>
      <c r="B7" s="78"/>
      <c r="C7" s="78"/>
      <c r="D7" s="78"/>
      <c r="E7" s="78"/>
    </row>
    <row r="8" spans="1:5" ht="18.75" customHeight="1" x14ac:dyDescent="0.25">
      <c r="A8" s="70" t="s">
        <v>1</v>
      </c>
      <c r="B8" s="70"/>
      <c r="C8" s="70"/>
      <c r="D8" s="70"/>
      <c r="E8" s="70"/>
    </row>
    <row r="9" spans="1:5" x14ac:dyDescent="0.25">
      <c r="A9" s="66" t="s">
        <v>39</v>
      </c>
      <c r="B9" s="66"/>
      <c r="C9" s="66"/>
      <c r="D9" s="66"/>
      <c r="E9" s="66"/>
    </row>
    <row r="10" spans="1:5" ht="24" customHeight="1" x14ac:dyDescent="0.25">
      <c r="A10" s="79" t="s">
        <v>14</v>
      </c>
      <c r="B10" s="80"/>
      <c r="C10" s="80"/>
      <c r="D10" s="80"/>
      <c r="E10" s="80"/>
    </row>
    <row r="11" spans="1:5" ht="28.5" customHeight="1" x14ac:dyDescent="0.25">
      <c r="A11" s="66" t="s">
        <v>37</v>
      </c>
      <c r="B11" s="66"/>
      <c r="C11" s="66"/>
      <c r="D11" s="66"/>
      <c r="E11" s="66"/>
    </row>
    <row r="12" spans="1:5" ht="12" customHeight="1" x14ac:dyDescent="0.25">
      <c r="A12" s="70" t="s">
        <v>15</v>
      </c>
      <c r="B12" s="71"/>
      <c r="C12" s="71"/>
      <c r="D12" s="71"/>
      <c r="E12" s="71"/>
    </row>
    <row r="13" spans="1:5" x14ac:dyDescent="0.25">
      <c r="A13" s="66" t="s">
        <v>22</v>
      </c>
      <c r="B13" s="66"/>
      <c r="C13" s="66"/>
      <c r="D13" s="66"/>
      <c r="E13" s="66"/>
    </row>
    <row r="14" spans="1:5" x14ac:dyDescent="0.25">
      <c r="A14" s="70" t="s">
        <v>2</v>
      </c>
      <c r="B14" s="71"/>
      <c r="C14" s="71"/>
      <c r="D14" s="71"/>
      <c r="E14" s="71"/>
    </row>
    <row r="15" spans="1:5" x14ac:dyDescent="0.25">
      <c r="A15" s="66" t="s">
        <v>42</v>
      </c>
      <c r="B15" s="66"/>
      <c r="C15" s="66"/>
      <c r="D15" s="66"/>
      <c r="E15" s="66"/>
    </row>
    <row r="16" spans="1:5" x14ac:dyDescent="0.25">
      <c r="A16" s="70" t="s">
        <v>16</v>
      </c>
      <c r="B16" s="71"/>
      <c r="C16" s="71"/>
      <c r="D16" s="71"/>
      <c r="E16" s="71"/>
    </row>
    <row r="17" spans="1:7" ht="29.25" customHeight="1" x14ac:dyDescent="0.25">
      <c r="A17" s="66" t="s">
        <v>17</v>
      </c>
      <c r="B17" s="66"/>
      <c r="C17" s="66"/>
      <c r="D17" s="66"/>
      <c r="E17" s="66"/>
    </row>
    <row r="18" spans="1:7" ht="57.6" customHeight="1" x14ac:dyDescent="0.25">
      <c r="A18" s="66" t="s">
        <v>26</v>
      </c>
      <c r="B18" s="66"/>
      <c r="C18" s="66"/>
      <c r="D18" s="66"/>
      <c r="E18" s="66"/>
    </row>
    <row r="19" spans="1:7" ht="34.5" customHeight="1" x14ac:dyDescent="0.25">
      <c r="A19" s="72" t="s">
        <v>27</v>
      </c>
      <c r="B19" s="72"/>
      <c r="C19" s="72"/>
      <c r="D19" s="72"/>
      <c r="E19" s="72"/>
    </row>
    <row r="20" spans="1:7" x14ac:dyDescent="0.25">
      <c r="A20" s="72"/>
      <c r="B20" s="72"/>
      <c r="C20" s="72"/>
      <c r="D20" s="72"/>
      <c r="E20" s="72"/>
      <c r="F20" s="4">
        <v>716.2</v>
      </c>
      <c r="G20" s="4">
        <v>3</v>
      </c>
    </row>
    <row r="21" spans="1:7" ht="135" x14ac:dyDescent="0.25">
      <c r="A21" s="5" t="s">
        <v>7</v>
      </c>
      <c r="B21" s="5" t="s">
        <v>10</v>
      </c>
      <c r="C21" s="5" t="s">
        <v>3</v>
      </c>
      <c r="D21" s="5" t="s">
        <v>9</v>
      </c>
      <c r="E21" s="5" t="s">
        <v>8</v>
      </c>
    </row>
    <row r="22" spans="1:7" ht="38.25" x14ac:dyDescent="0.25">
      <c r="A22" s="20" t="s">
        <v>40</v>
      </c>
      <c r="B22" s="11" t="s">
        <v>31</v>
      </c>
      <c r="C22" s="5" t="s">
        <v>4</v>
      </c>
      <c r="D22" s="5">
        <v>12.13</v>
      </c>
      <c r="E22" s="10">
        <f>D22*F20*G20</f>
        <v>26062.518000000004</v>
      </c>
    </row>
    <row r="23" spans="1:7" x14ac:dyDescent="0.25">
      <c r="A23" s="9" t="s">
        <v>36</v>
      </c>
      <c r="B23" s="11" t="s">
        <v>23</v>
      </c>
      <c r="C23" s="5" t="s">
        <v>4</v>
      </c>
      <c r="D23" s="5">
        <v>4.68</v>
      </c>
      <c r="E23" s="10">
        <f>D23*F20*G20</f>
        <v>10055.448</v>
      </c>
    </row>
    <row r="24" spans="1:7" x14ac:dyDescent="0.25">
      <c r="A24" s="9" t="s">
        <v>28</v>
      </c>
      <c r="B24" s="11" t="s">
        <v>41</v>
      </c>
      <c r="C24" s="5" t="s">
        <v>29</v>
      </c>
      <c r="D24" s="5"/>
      <c r="E24" s="10">
        <v>0</v>
      </c>
    </row>
    <row r="25" spans="1:7" x14ac:dyDescent="0.25">
      <c r="A25" s="9"/>
      <c r="B25" s="11"/>
      <c r="C25" s="5"/>
      <c r="D25" s="5"/>
      <c r="E25" s="10"/>
    </row>
    <row r="26" spans="1:7" s="15" customFormat="1" ht="14.25" x14ac:dyDescent="0.2">
      <c r="A26" s="1" t="s">
        <v>24</v>
      </c>
      <c r="B26" s="12"/>
      <c r="C26" s="13"/>
      <c r="D26" s="13"/>
      <c r="E26" s="14">
        <f>SUM(E22:E25)</f>
        <v>36117.966</v>
      </c>
    </row>
    <row r="28" spans="1:7" ht="31.9" customHeight="1" x14ac:dyDescent="0.25">
      <c r="A28" s="73" t="s">
        <v>49</v>
      </c>
      <c r="B28" s="73"/>
      <c r="C28" s="73"/>
      <c r="D28" s="73"/>
      <c r="E28" s="73"/>
    </row>
    <row r="29" spans="1:7" ht="32.25" customHeight="1" x14ac:dyDescent="0.25">
      <c r="A29" s="66" t="s">
        <v>21</v>
      </c>
      <c r="B29" s="66"/>
      <c r="C29" s="66"/>
      <c r="D29" s="66"/>
      <c r="E29" s="66"/>
    </row>
    <row r="30" spans="1:7" x14ac:dyDescent="0.25">
      <c r="A30" s="66" t="s">
        <v>20</v>
      </c>
      <c r="B30" s="66"/>
      <c r="C30" s="66"/>
      <c r="D30" s="66"/>
      <c r="E30" s="66"/>
    </row>
    <row r="31" spans="1:7" ht="27.75" customHeight="1" x14ac:dyDescent="0.25">
      <c r="A31" s="66" t="s">
        <v>30</v>
      </c>
      <c r="B31" s="66"/>
      <c r="C31" s="66"/>
      <c r="D31" s="66"/>
      <c r="E31" s="66"/>
    </row>
    <row r="32" spans="1:7" x14ac:dyDescent="0.25">
      <c r="A32" s="66" t="s">
        <v>18</v>
      </c>
      <c r="B32" s="66"/>
      <c r="C32" s="66"/>
      <c r="D32" s="66"/>
      <c r="E32" s="66"/>
    </row>
    <row r="33" spans="1:5" x14ac:dyDescent="0.25">
      <c r="A33" s="69" t="s">
        <v>5</v>
      </c>
      <c r="B33" s="69"/>
      <c r="C33" s="69"/>
      <c r="D33" s="69"/>
      <c r="E33" s="69"/>
    </row>
    <row r="34" spans="1:5" x14ac:dyDescent="0.25">
      <c r="A34" s="66" t="s">
        <v>18</v>
      </c>
      <c r="B34" s="66"/>
      <c r="C34" s="66"/>
      <c r="D34" s="66"/>
      <c r="E34" s="66"/>
    </row>
    <row r="35" spans="1:5" x14ac:dyDescent="0.25">
      <c r="A35" s="67" t="s">
        <v>44</v>
      </c>
      <c r="B35" s="67"/>
      <c r="C35" s="67"/>
      <c r="D35" s="67"/>
      <c r="E35" s="7"/>
    </row>
    <row r="36" spans="1:5" x14ac:dyDescent="0.25">
      <c r="B36" s="68" t="s">
        <v>19</v>
      </c>
      <c r="C36" s="68"/>
      <c r="D36" s="68"/>
      <c r="E36" s="8" t="s">
        <v>6</v>
      </c>
    </row>
    <row r="37" spans="1:5" x14ac:dyDescent="0.25">
      <c r="A37" s="26"/>
      <c r="B37" s="26"/>
      <c r="C37" s="26"/>
      <c r="D37" s="26"/>
      <c r="E37" s="26"/>
    </row>
    <row r="38" spans="1:5" x14ac:dyDescent="0.25">
      <c r="A38" s="67" t="s">
        <v>38</v>
      </c>
      <c r="B38" s="67"/>
      <c r="C38" s="67"/>
      <c r="D38" s="67"/>
      <c r="E38" s="7"/>
    </row>
    <row r="39" spans="1:5" x14ac:dyDescent="0.25">
      <c r="B39" s="68" t="s">
        <v>19</v>
      </c>
      <c r="C39" s="68"/>
      <c r="D39" s="68"/>
      <c r="E39" s="8" t="s">
        <v>6</v>
      </c>
    </row>
    <row r="41" spans="1:5" x14ac:dyDescent="0.25">
      <c r="A41" s="24" t="s">
        <v>43</v>
      </c>
    </row>
    <row r="42" spans="1:5" x14ac:dyDescent="0.25">
      <c r="A42" s="15" t="s">
        <v>32</v>
      </c>
    </row>
    <row r="43" spans="1:5" x14ac:dyDescent="0.25">
      <c r="A43" s="4" t="s">
        <v>35</v>
      </c>
      <c r="B43" s="16">
        <v>25785.040000000001</v>
      </c>
    </row>
    <row r="44" spans="1:5" x14ac:dyDescent="0.25">
      <c r="A44" s="4" t="s">
        <v>45</v>
      </c>
      <c r="B44" s="21"/>
    </row>
    <row r="45" spans="1:5" x14ac:dyDescent="0.25">
      <c r="A45" s="4" t="s">
        <v>46</v>
      </c>
      <c r="B45" s="21">
        <v>48322.87</v>
      </c>
    </row>
    <row r="46" spans="1:5" x14ac:dyDescent="0.25">
      <c r="B46" s="21"/>
      <c r="C46" s="2"/>
      <c r="D46" s="2"/>
      <c r="E46" s="2"/>
    </row>
    <row r="47" spans="1:5" ht="30" x14ac:dyDescent="0.25">
      <c r="A47" s="25" t="s">
        <v>33</v>
      </c>
      <c r="B47" s="21">
        <f>E26</f>
        <v>36117.966</v>
      </c>
    </row>
    <row r="48" spans="1:5" x14ac:dyDescent="0.25">
      <c r="A48" s="17" t="s">
        <v>34</v>
      </c>
      <c r="B48" s="18">
        <f>B43+B45+B46-B47</f>
        <v>37989.944000000003</v>
      </c>
    </row>
    <row r="50" spans="2:2" x14ac:dyDescent="0.25">
      <c r="B50" s="4">
        <v>25785.040000000001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19" zoomScaleNormal="90" zoomScaleSheetLayoutView="100" workbookViewId="0">
      <selection activeCell="A25" sqref="A25"/>
    </sheetView>
  </sheetViews>
  <sheetFormatPr defaultColWidth="9.140625" defaultRowHeight="15" x14ac:dyDescent="0.25"/>
  <cols>
    <col min="1" max="1" width="31.5703125" style="4" customWidth="1"/>
    <col min="2" max="2" width="20.28515625" style="4" customWidth="1"/>
    <col min="3" max="3" width="13" style="4" customWidth="1"/>
    <col min="4" max="4" width="16.140625" style="4" customWidth="1"/>
    <col min="5" max="5" width="14.140625" style="4" customWidth="1"/>
    <col min="6" max="7" width="9.140625" style="4"/>
    <col min="8" max="8" width="12.85546875" style="4" customWidth="1"/>
    <col min="9" max="16384" width="9.140625" style="4"/>
  </cols>
  <sheetData>
    <row r="1" spans="1:5" ht="15.75" x14ac:dyDescent="0.25">
      <c r="A1" s="74" t="s">
        <v>11</v>
      </c>
      <c r="B1" s="74"/>
      <c r="C1" s="74"/>
      <c r="D1" s="74"/>
      <c r="E1" s="74"/>
    </row>
    <row r="2" spans="1:5" ht="33" customHeight="1" x14ac:dyDescent="0.25">
      <c r="A2" s="75" t="s">
        <v>12</v>
      </c>
      <c r="B2" s="76"/>
      <c r="C2" s="76"/>
      <c r="D2" s="76"/>
      <c r="E2" s="76"/>
    </row>
    <row r="3" spans="1:5" x14ac:dyDescent="0.25">
      <c r="A3" s="77" t="s">
        <v>50</v>
      </c>
      <c r="B3" s="77"/>
      <c r="C3" s="77"/>
      <c r="D3" s="77"/>
      <c r="E3" s="77"/>
    </row>
    <row r="4" spans="1:5" s="3" customFormat="1" ht="15.75" customHeight="1" x14ac:dyDescent="0.25">
      <c r="A4" s="19" t="s">
        <v>13</v>
      </c>
      <c r="B4" s="6"/>
      <c r="C4" s="6"/>
      <c r="D4" s="23"/>
      <c r="E4" s="22" t="s">
        <v>51</v>
      </c>
    </row>
    <row r="5" spans="1:5" x14ac:dyDescent="0.25">
      <c r="A5" s="29"/>
      <c r="B5" s="6"/>
      <c r="C5" s="6"/>
      <c r="D5" s="6"/>
      <c r="E5" s="6"/>
    </row>
    <row r="6" spans="1:5" x14ac:dyDescent="0.25">
      <c r="A6" s="66" t="s">
        <v>0</v>
      </c>
      <c r="B6" s="66"/>
      <c r="C6" s="66"/>
      <c r="D6" s="66"/>
      <c r="E6" s="66"/>
    </row>
    <row r="7" spans="1:5" x14ac:dyDescent="0.25">
      <c r="A7" s="78" t="s">
        <v>25</v>
      </c>
      <c r="B7" s="78"/>
      <c r="C7" s="78"/>
      <c r="D7" s="78"/>
      <c r="E7" s="78"/>
    </row>
    <row r="8" spans="1:5" ht="18.75" customHeight="1" x14ac:dyDescent="0.25">
      <c r="A8" s="70" t="s">
        <v>1</v>
      </c>
      <c r="B8" s="70"/>
      <c r="C8" s="70"/>
      <c r="D8" s="70"/>
      <c r="E8" s="70"/>
    </row>
    <row r="9" spans="1:5" x14ac:dyDescent="0.25">
      <c r="A9" s="66" t="s">
        <v>39</v>
      </c>
      <c r="B9" s="66"/>
      <c r="C9" s="66"/>
      <c r="D9" s="66"/>
      <c r="E9" s="66"/>
    </row>
    <row r="10" spans="1:5" ht="24" customHeight="1" x14ac:dyDescent="0.25">
      <c r="A10" s="79" t="s">
        <v>14</v>
      </c>
      <c r="B10" s="80"/>
      <c r="C10" s="80"/>
      <c r="D10" s="80"/>
      <c r="E10" s="80"/>
    </row>
    <row r="11" spans="1:5" ht="28.5" customHeight="1" x14ac:dyDescent="0.25">
      <c r="A11" s="66" t="s">
        <v>37</v>
      </c>
      <c r="B11" s="66"/>
      <c r="C11" s="66"/>
      <c r="D11" s="66"/>
      <c r="E11" s="66"/>
    </row>
    <row r="12" spans="1:5" ht="12" customHeight="1" x14ac:dyDescent="0.25">
      <c r="A12" s="70" t="s">
        <v>15</v>
      </c>
      <c r="B12" s="71"/>
      <c r="C12" s="71"/>
      <c r="D12" s="71"/>
      <c r="E12" s="71"/>
    </row>
    <row r="13" spans="1:5" x14ac:dyDescent="0.25">
      <c r="A13" s="66" t="s">
        <v>22</v>
      </c>
      <c r="B13" s="66"/>
      <c r="C13" s="66"/>
      <c r="D13" s="66"/>
      <c r="E13" s="66"/>
    </row>
    <row r="14" spans="1:5" x14ac:dyDescent="0.25">
      <c r="A14" s="70" t="s">
        <v>2</v>
      </c>
      <c r="B14" s="71"/>
      <c r="C14" s="71"/>
      <c r="D14" s="71"/>
      <c r="E14" s="71"/>
    </row>
    <row r="15" spans="1:5" x14ac:dyDescent="0.25">
      <c r="A15" s="66" t="s">
        <v>42</v>
      </c>
      <c r="B15" s="66"/>
      <c r="C15" s="66"/>
      <c r="D15" s="66"/>
      <c r="E15" s="66"/>
    </row>
    <row r="16" spans="1:5" x14ac:dyDescent="0.25">
      <c r="A16" s="70" t="s">
        <v>16</v>
      </c>
      <c r="B16" s="71"/>
      <c r="C16" s="71"/>
      <c r="D16" s="71"/>
      <c r="E16" s="71"/>
    </row>
    <row r="17" spans="1:7" ht="29.25" customHeight="1" x14ac:dyDescent="0.25">
      <c r="A17" s="66" t="s">
        <v>17</v>
      </c>
      <c r="B17" s="66"/>
      <c r="C17" s="66"/>
      <c r="D17" s="66"/>
      <c r="E17" s="66"/>
    </row>
    <row r="18" spans="1:7" ht="57.6" customHeight="1" x14ac:dyDescent="0.25">
      <c r="A18" s="66" t="s">
        <v>26</v>
      </c>
      <c r="B18" s="66"/>
      <c r="C18" s="66"/>
      <c r="D18" s="66"/>
      <c r="E18" s="66"/>
    </row>
    <row r="19" spans="1:7" ht="34.5" customHeight="1" x14ac:dyDescent="0.25">
      <c r="A19" s="72" t="s">
        <v>27</v>
      </c>
      <c r="B19" s="72"/>
      <c r="C19" s="72"/>
      <c r="D19" s="72"/>
      <c r="E19" s="72"/>
    </row>
    <row r="20" spans="1:7" x14ac:dyDescent="0.25">
      <c r="A20" s="72"/>
      <c r="B20" s="72"/>
      <c r="C20" s="72"/>
      <c r="D20" s="72"/>
      <c r="E20" s="72"/>
      <c r="F20" s="4">
        <v>716.2</v>
      </c>
      <c r="G20" s="4">
        <v>3</v>
      </c>
    </row>
    <row r="21" spans="1:7" ht="135" x14ac:dyDescent="0.25">
      <c r="A21" s="5" t="s">
        <v>7</v>
      </c>
      <c r="B21" s="5" t="s">
        <v>10</v>
      </c>
      <c r="C21" s="5" t="s">
        <v>3</v>
      </c>
      <c r="D21" s="5" t="s">
        <v>9</v>
      </c>
      <c r="E21" s="5" t="s">
        <v>8</v>
      </c>
    </row>
    <row r="22" spans="1:7" ht="38.25" x14ac:dyDescent="0.25">
      <c r="A22" s="20" t="s">
        <v>40</v>
      </c>
      <c r="B22" s="11" t="s">
        <v>31</v>
      </c>
      <c r="C22" s="5" t="s">
        <v>4</v>
      </c>
      <c r="D22" s="5">
        <v>12.13</v>
      </c>
      <c r="E22" s="10">
        <f>D22*F20*G20</f>
        <v>26062.518000000004</v>
      </c>
    </row>
    <row r="23" spans="1:7" x14ac:dyDescent="0.25">
      <c r="A23" s="9" t="s">
        <v>36</v>
      </c>
      <c r="B23" s="11" t="s">
        <v>23</v>
      </c>
      <c r="C23" s="5" t="s">
        <v>4</v>
      </c>
      <c r="D23" s="5">
        <v>4.68</v>
      </c>
      <c r="E23" s="10">
        <f>D23*F20*G20</f>
        <v>10055.448</v>
      </c>
    </row>
    <row r="24" spans="1:7" x14ac:dyDescent="0.25">
      <c r="A24" s="9" t="s">
        <v>28</v>
      </c>
      <c r="B24" s="11" t="s">
        <v>52</v>
      </c>
      <c r="C24" s="5" t="s">
        <v>29</v>
      </c>
      <c r="D24" s="5"/>
      <c r="E24" s="10">
        <v>680</v>
      </c>
    </row>
    <row r="25" spans="1:7" x14ac:dyDescent="0.25">
      <c r="A25" s="34" t="s">
        <v>56</v>
      </c>
      <c r="B25" s="11" t="s">
        <v>57</v>
      </c>
      <c r="C25" s="5"/>
      <c r="D25" s="5"/>
      <c r="E25" s="10">
        <v>62342.1</v>
      </c>
    </row>
    <row r="26" spans="1:7" s="15" customFormat="1" ht="14.25" x14ac:dyDescent="0.2">
      <c r="A26" s="1" t="s">
        <v>24</v>
      </c>
      <c r="B26" s="12"/>
      <c r="C26" s="13"/>
      <c r="D26" s="13"/>
      <c r="E26" s="14">
        <f>SUM(E22:E25)</f>
        <v>99140.065999999992</v>
      </c>
    </row>
    <row r="28" spans="1:7" ht="31.9" customHeight="1" x14ac:dyDescent="0.25">
      <c r="A28" s="73" t="s">
        <v>58</v>
      </c>
      <c r="B28" s="73"/>
      <c r="C28" s="73"/>
      <c r="D28" s="73"/>
      <c r="E28" s="73"/>
    </row>
    <row r="29" spans="1:7" ht="32.25" customHeight="1" x14ac:dyDescent="0.25">
      <c r="A29" s="66" t="s">
        <v>21</v>
      </c>
      <c r="B29" s="66"/>
      <c r="C29" s="66"/>
      <c r="D29" s="66"/>
      <c r="E29" s="66"/>
    </row>
    <row r="30" spans="1:7" x14ac:dyDescent="0.25">
      <c r="A30" s="66" t="s">
        <v>20</v>
      </c>
      <c r="B30" s="66"/>
      <c r="C30" s="66"/>
      <c r="D30" s="66"/>
      <c r="E30" s="66"/>
    </row>
    <row r="31" spans="1:7" ht="27.75" customHeight="1" x14ac:dyDescent="0.25">
      <c r="A31" s="66" t="s">
        <v>30</v>
      </c>
      <c r="B31" s="66"/>
      <c r="C31" s="66"/>
      <c r="D31" s="66"/>
      <c r="E31" s="66"/>
    </row>
    <row r="32" spans="1:7" x14ac:dyDescent="0.25">
      <c r="A32" s="66" t="s">
        <v>18</v>
      </c>
      <c r="B32" s="66"/>
      <c r="C32" s="66"/>
      <c r="D32" s="66"/>
      <c r="E32" s="66"/>
    </row>
    <row r="33" spans="1:5" x14ac:dyDescent="0.25">
      <c r="A33" s="69" t="s">
        <v>5</v>
      </c>
      <c r="B33" s="69"/>
      <c r="C33" s="69"/>
      <c r="D33" s="69"/>
      <c r="E33" s="69"/>
    </row>
    <row r="34" spans="1:5" x14ac:dyDescent="0.25">
      <c r="A34" s="66" t="s">
        <v>18</v>
      </c>
      <c r="B34" s="66"/>
      <c r="C34" s="66"/>
      <c r="D34" s="66"/>
      <c r="E34" s="66"/>
    </row>
    <row r="35" spans="1:5" x14ac:dyDescent="0.25">
      <c r="A35" s="67" t="s">
        <v>44</v>
      </c>
      <c r="B35" s="67"/>
      <c r="C35" s="67"/>
      <c r="D35" s="67"/>
      <c r="E35" s="7"/>
    </row>
    <row r="36" spans="1:5" x14ac:dyDescent="0.25">
      <c r="B36" s="68" t="s">
        <v>19</v>
      </c>
      <c r="C36" s="68"/>
      <c r="D36" s="68"/>
      <c r="E36" s="8" t="s">
        <v>6</v>
      </c>
    </row>
    <row r="37" spans="1:5" x14ac:dyDescent="0.25">
      <c r="A37" s="28"/>
      <c r="B37" s="28"/>
      <c r="C37" s="28"/>
      <c r="D37" s="28"/>
      <c r="E37" s="28"/>
    </row>
    <row r="38" spans="1:5" x14ac:dyDescent="0.25">
      <c r="A38" s="67" t="s">
        <v>38</v>
      </c>
      <c r="B38" s="67"/>
      <c r="C38" s="67"/>
      <c r="D38" s="67"/>
      <c r="E38" s="7"/>
    </row>
    <row r="39" spans="1:5" x14ac:dyDescent="0.25">
      <c r="B39" s="68" t="s">
        <v>19</v>
      </c>
      <c r="C39" s="68"/>
      <c r="D39" s="68"/>
      <c r="E39" s="8" t="s">
        <v>6</v>
      </c>
    </row>
    <row r="41" spans="1:5" x14ac:dyDescent="0.25">
      <c r="A41" s="24" t="s">
        <v>43</v>
      </c>
    </row>
    <row r="42" spans="1:5" x14ac:dyDescent="0.25">
      <c r="A42" s="15" t="s">
        <v>32</v>
      </c>
    </row>
    <row r="43" spans="1:5" x14ac:dyDescent="0.25">
      <c r="A43" s="4" t="s">
        <v>35</v>
      </c>
      <c r="B43" s="16">
        <f>'1кв'!B48</f>
        <v>37989.944000000003</v>
      </c>
    </row>
    <row r="44" spans="1:5" x14ac:dyDescent="0.25">
      <c r="A44" s="4" t="s">
        <v>45</v>
      </c>
      <c r="B44" s="21"/>
    </row>
    <row r="45" spans="1:5" x14ac:dyDescent="0.25">
      <c r="A45" s="4" t="s">
        <v>46</v>
      </c>
      <c r="B45" s="21">
        <v>46741.11</v>
      </c>
    </row>
    <row r="46" spans="1:5" x14ac:dyDescent="0.25">
      <c r="B46" s="21"/>
      <c r="C46" s="2"/>
      <c r="D46" s="2"/>
      <c r="E46" s="2"/>
    </row>
    <row r="47" spans="1:5" ht="30" x14ac:dyDescent="0.25">
      <c r="A47" s="30" t="s">
        <v>33</v>
      </c>
      <c r="B47" s="21">
        <f>E26</f>
        <v>99140.065999999992</v>
      </c>
    </row>
    <row r="48" spans="1:5" x14ac:dyDescent="0.25">
      <c r="A48" s="17" t="s">
        <v>34</v>
      </c>
      <c r="B48" s="18">
        <f>B43+B45+B46-B47</f>
        <v>-14409.011999999988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BreakPreview" topLeftCell="A19" zoomScaleNormal="90" zoomScaleSheetLayoutView="100" workbookViewId="0">
      <selection activeCell="A25" sqref="A25"/>
    </sheetView>
  </sheetViews>
  <sheetFormatPr defaultColWidth="9.140625" defaultRowHeight="15" x14ac:dyDescent="0.25"/>
  <cols>
    <col min="1" max="1" width="31.5703125" style="4" customWidth="1"/>
    <col min="2" max="2" width="20.28515625" style="4" customWidth="1"/>
    <col min="3" max="3" width="13" style="4" customWidth="1"/>
    <col min="4" max="4" width="16.140625" style="4" customWidth="1"/>
    <col min="5" max="5" width="14.140625" style="4" customWidth="1"/>
    <col min="6" max="7" width="9.140625" style="4"/>
    <col min="8" max="8" width="12.85546875" style="4" customWidth="1"/>
    <col min="9" max="16384" width="9.140625" style="4"/>
  </cols>
  <sheetData>
    <row r="1" spans="1:5" ht="15.75" x14ac:dyDescent="0.25">
      <c r="A1" s="74" t="s">
        <v>11</v>
      </c>
      <c r="B1" s="74"/>
      <c r="C1" s="74"/>
      <c r="D1" s="74"/>
      <c r="E1" s="74"/>
    </row>
    <row r="2" spans="1:5" ht="33" customHeight="1" x14ac:dyDescent="0.25">
      <c r="A2" s="75" t="s">
        <v>12</v>
      </c>
      <c r="B2" s="76"/>
      <c r="C2" s="76"/>
      <c r="D2" s="76"/>
      <c r="E2" s="76"/>
    </row>
    <row r="3" spans="1:5" x14ac:dyDescent="0.25">
      <c r="A3" s="77" t="s">
        <v>54</v>
      </c>
      <c r="B3" s="77"/>
      <c r="C3" s="77"/>
      <c r="D3" s="77"/>
      <c r="E3" s="77"/>
    </row>
    <row r="4" spans="1:5" s="3" customFormat="1" ht="15.75" customHeight="1" x14ac:dyDescent="0.25">
      <c r="A4" s="19" t="s">
        <v>13</v>
      </c>
      <c r="B4" s="6"/>
      <c r="C4" s="6"/>
      <c r="D4" s="23"/>
      <c r="E4" s="22" t="s">
        <v>55</v>
      </c>
    </row>
    <row r="5" spans="1:5" x14ac:dyDescent="0.25">
      <c r="A5" s="32"/>
      <c r="B5" s="6"/>
      <c r="C5" s="6"/>
      <c r="D5" s="6"/>
      <c r="E5" s="6"/>
    </row>
    <row r="6" spans="1:5" x14ac:dyDescent="0.25">
      <c r="A6" s="66" t="s">
        <v>0</v>
      </c>
      <c r="B6" s="66"/>
      <c r="C6" s="66"/>
      <c r="D6" s="66"/>
      <c r="E6" s="66"/>
    </row>
    <row r="7" spans="1:5" x14ac:dyDescent="0.25">
      <c r="A7" s="78" t="s">
        <v>25</v>
      </c>
      <c r="B7" s="78"/>
      <c r="C7" s="78"/>
      <c r="D7" s="78"/>
      <c r="E7" s="78"/>
    </row>
    <row r="8" spans="1:5" ht="18.75" customHeight="1" x14ac:dyDescent="0.25">
      <c r="A8" s="70" t="s">
        <v>1</v>
      </c>
      <c r="B8" s="70"/>
      <c r="C8" s="70"/>
      <c r="D8" s="70"/>
      <c r="E8" s="70"/>
    </row>
    <row r="9" spans="1:5" x14ac:dyDescent="0.25">
      <c r="A9" s="66" t="s">
        <v>39</v>
      </c>
      <c r="B9" s="66"/>
      <c r="C9" s="66"/>
      <c r="D9" s="66"/>
      <c r="E9" s="66"/>
    </row>
    <row r="10" spans="1:5" ht="24" customHeight="1" x14ac:dyDescent="0.25">
      <c r="A10" s="79" t="s">
        <v>14</v>
      </c>
      <c r="B10" s="80"/>
      <c r="C10" s="80"/>
      <c r="D10" s="80"/>
      <c r="E10" s="80"/>
    </row>
    <row r="11" spans="1:5" ht="28.5" customHeight="1" x14ac:dyDescent="0.25">
      <c r="A11" s="66" t="s">
        <v>37</v>
      </c>
      <c r="B11" s="66"/>
      <c r="C11" s="66"/>
      <c r="D11" s="66"/>
      <c r="E11" s="66"/>
    </row>
    <row r="12" spans="1:5" ht="12" customHeight="1" x14ac:dyDescent="0.25">
      <c r="A12" s="70" t="s">
        <v>15</v>
      </c>
      <c r="B12" s="71"/>
      <c r="C12" s="71"/>
      <c r="D12" s="71"/>
      <c r="E12" s="71"/>
    </row>
    <row r="13" spans="1:5" x14ac:dyDescent="0.25">
      <c r="A13" s="66" t="s">
        <v>22</v>
      </c>
      <c r="B13" s="66"/>
      <c r="C13" s="66"/>
      <c r="D13" s="66"/>
      <c r="E13" s="66"/>
    </row>
    <row r="14" spans="1:5" x14ac:dyDescent="0.25">
      <c r="A14" s="70" t="s">
        <v>2</v>
      </c>
      <c r="B14" s="71"/>
      <c r="C14" s="71"/>
      <c r="D14" s="71"/>
      <c r="E14" s="71"/>
    </row>
    <row r="15" spans="1:5" x14ac:dyDescent="0.25">
      <c r="A15" s="66" t="s">
        <v>42</v>
      </c>
      <c r="B15" s="66"/>
      <c r="C15" s="66"/>
      <c r="D15" s="66"/>
      <c r="E15" s="66"/>
    </row>
    <row r="16" spans="1:5" x14ac:dyDescent="0.25">
      <c r="A16" s="70" t="s">
        <v>16</v>
      </c>
      <c r="B16" s="71"/>
      <c r="C16" s="71"/>
      <c r="D16" s="71"/>
      <c r="E16" s="71"/>
    </row>
    <row r="17" spans="1:7" ht="29.25" customHeight="1" x14ac:dyDescent="0.25">
      <c r="A17" s="66" t="s">
        <v>17</v>
      </c>
      <c r="B17" s="66"/>
      <c r="C17" s="66"/>
      <c r="D17" s="66"/>
      <c r="E17" s="66"/>
    </row>
    <row r="18" spans="1:7" ht="57.6" customHeight="1" x14ac:dyDescent="0.25">
      <c r="A18" s="66" t="s">
        <v>26</v>
      </c>
      <c r="B18" s="66"/>
      <c r="C18" s="66"/>
      <c r="D18" s="66"/>
      <c r="E18" s="66"/>
    </row>
    <row r="19" spans="1:7" ht="34.5" customHeight="1" x14ac:dyDescent="0.25">
      <c r="A19" s="72" t="s">
        <v>27</v>
      </c>
      <c r="B19" s="72"/>
      <c r="C19" s="72"/>
      <c r="D19" s="72"/>
      <c r="E19" s="72"/>
    </row>
    <row r="20" spans="1:7" x14ac:dyDescent="0.25">
      <c r="A20" s="72"/>
      <c r="B20" s="72"/>
      <c r="C20" s="72"/>
      <c r="D20" s="72"/>
      <c r="E20" s="72"/>
      <c r="F20" s="4">
        <v>716.2</v>
      </c>
      <c r="G20" s="4">
        <v>3</v>
      </c>
    </row>
    <row r="21" spans="1:7" ht="135" x14ac:dyDescent="0.25">
      <c r="A21" s="5" t="s">
        <v>7</v>
      </c>
      <c r="B21" s="5" t="s">
        <v>10</v>
      </c>
      <c r="C21" s="5" t="s">
        <v>3</v>
      </c>
      <c r="D21" s="5" t="s">
        <v>9</v>
      </c>
      <c r="E21" s="5" t="s">
        <v>8</v>
      </c>
    </row>
    <row r="22" spans="1:7" ht="38.25" x14ac:dyDescent="0.25">
      <c r="A22" s="20" t="s">
        <v>40</v>
      </c>
      <c r="B22" s="11" t="s">
        <v>31</v>
      </c>
      <c r="C22" s="5" t="s">
        <v>4</v>
      </c>
      <c r="D22" s="5">
        <v>13.15</v>
      </c>
      <c r="E22" s="10">
        <f>D22*F20*G20</f>
        <v>28254.090000000004</v>
      </c>
    </row>
    <row r="23" spans="1:7" x14ac:dyDescent="0.25">
      <c r="A23" s="9" t="s">
        <v>36</v>
      </c>
      <c r="B23" s="11" t="s">
        <v>23</v>
      </c>
      <c r="C23" s="5" t="s">
        <v>4</v>
      </c>
      <c r="D23" s="5">
        <v>5.12</v>
      </c>
      <c r="E23" s="10">
        <f>D23*F20*G20</f>
        <v>11000.832000000002</v>
      </c>
    </row>
    <row r="24" spans="1:7" x14ac:dyDescent="0.25">
      <c r="A24" s="9" t="s">
        <v>28</v>
      </c>
      <c r="B24" s="11" t="s">
        <v>53</v>
      </c>
      <c r="C24" s="5" t="s">
        <v>29</v>
      </c>
      <c r="D24" s="5"/>
      <c r="E24" s="10">
        <v>0</v>
      </c>
    </row>
    <row r="25" spans="1:7" x14ac:dyDescent="0.25">
      <c r="A25" s="38" t="s">
        <v>59</v>
      </c>
      <c r="B25" s="11" t="s">
        <v>60</v>
      </c>
      <c r="C25" s="5" t="s">
        <v>29</v>
      </c>
      <c r="D25" s="5"/>
      <c r="E25" s="10">
        <v>22726.400000000001</v>
      </c>
    </row>
    <row r="26" spans="1:7" s="15" customFormat="1" ht="14.25" x14ac:dyDescent="0.2">
      <c r="A26" s="1" t="s">
        <v>24</v>
      </c>
      <c r="B26" s="12"/>
      <c r="C26" s="13"/>
      <c r="D26" s="13"/>
      <c r="E26" s="14">
        <f>SUM(E22:E25)</f>
        <v>61981.322000000007</v>
      </c>
    </row>
    <row r="28" spans="1:7" ht="31.9" customHeight="1" x14ac:dyDescent="0.25">
      <c r="A28" s="73" t="s">
        <v>61</v>
      </c>
      <c r="B28" s="73"/>
      <c r="C28" s="73"/>
      <c r="D28" s="73"/>
      <c r="E28" s="73"/>
    </row>
    <row r="29" spans="1:7" ht="32.25" customHeight="1" x14ac:dyDescent="0.25">
      <c r="A29" s="66" t="s">
        <v>21</v>
      </c>
      <c r="B29" s="66"/>
      <c r="C29" s="66"/>
      <c r="D29" s="66"/>
      <c r="E29" s="66"/>
    </row>
    <row r="30" spans="1:7" x14ac:dyDescent="0.25">
      <c r="A30" s="66" t="s">
        <v>20</v>
      </c>
      <c r="B30" s="66"/>
      <c r="C30" s="66"/>
      <c r="D30" s="66"/>
      <c r="E30" s="66"/>
    </row>
    <row r="31" spans="1:7" ht="27.75" customHeight="1" x14ac:dyDescent="0.25">
      <c r="A31" s="66" t="s">
        <v>30</v>
      </c>
      <c r="B31" s="66"/>
      <c r="C31" s="66"/>
      <c r="D31" s="66"/>
      <c r="E31" s="66"/>
    </row>
    <row r="32" spans="1:7" x14ac:dyDescent="0.25">
      <c r="A32" s="66" t="s">
        <v>18</v>
      </c>
      <c r="B32" s="66"/>
      <c r="C32" s="66"/>
      <c r="D32" s="66"/>
      <c r="E32" s="66"/>
    </row>
    <row r="33" spans="1:5" x14ac:dyDescent="0.25">
      <c r="A33" s="69" t="s">
        <v>5</v>
      </c>
      <c r="B33" s="69"/>
      <c r="C33" s="69"/>
      <c r="D33" s="69"/>
      <c r="E33" s="69"/>
    </row>
    <row r="34" spans="1:5" x14ac:dyDescent="0.25">
      <c r="A34" s="66" t="s">
        <v>18</v>
      </c>
      <c r="B34" s="66"/>
      <c r="C34" s="66"/>
      <c r="D34" s="66"/>
      <c r="E34" s="66"/>
    </row>
    <row r="35" spans="1:5" x14ac:dyDescent="0.25">
      <c r="A35" s="67" t="s">
        <v>44</v>
      </c>
      <c r="B35" s="67"/>
      <c r="C35" s="67"/>
      <c r="D35" s="67"/>
      <c r="E35" s="7"/>
    </row>
    <row r="36" spans="1:5" x14ac:dyDescent="0.25">
      <c r="B36" s="68" t="s">
        <v>19</v>
      </c>
      <c r="C36" s="68"/>
      <c r="D36" s="68"/>
      <c r="E36" s="8" t="s">
        <v>6</v>
      </c>
    </row>
    <row r="37" spans="1:5" x14ac:dyDescent="0.25">
      <c r="A37" s="31"/>
      <c r="B37" s="31"/>
      <c r="C37" s="31"/>
      <c r="D37" s="31"/>
      <c r="E37" s="31"/>
    </row>
    <row r="38" spans="1:5" x14ac:dyDescent="0.25">
      <c r="A38" s="67" t="s">
        <v>38</v>
      </c>
      <c r="B38" s="67"/>
      <c r="C38" s="67"/>
      <c r="D38" s="67"/>
      <c r="E38" s="7"/>
    </row>
    <row r="39" spans="1:5" x14ac:dyDescent="0.25">
      <c r="B39" s="68" t="s">
        <v>19</v>
      </c>
      <c r="C39" s="68"/>
      <c r="D39" s="68"/>
      <c r="E39" s="8" t="s">
        <v>6</v>
      </c>
    </row>
    <row r="41" spans="1:5" x14ac:dyDescent="0.25">
      <c r="A41" s="24" t="s">
        <v>43</v>
      </c>
    </row>
    <row r="42" spans="1:5" x14ac:dyDescent="0.25">
      <c r="A42" s="15" t="s">
        <v>32</v>
      </c>
    </row>
    <row r="43" spans="1:5" x14ac:dyDescent="0.25">
      <c r="A43" s="4" t="s">
        <v>35</v>
      </c>
      <c r="B43" s="16">
        <f>'2кв'!B48</f>
        <v>-14409.011999999988</v>
      </c>
    </row>
    <row r="44" spans="1:5" x14ac:dyDescent="0.25">
      <c r="A44" s="4" t="s">
        <v>62</v>
      </c>
      <c r="B44" s="21"/>
    </row>
    <row r="45" spans="1:5" x14ac:dyDescent="0.25">
      <c r="A45" s="4" t="s">
        <v>46</v>
      </c>
      <c r="B45" s="21">
        <v>51727.01</v>
      </c>
    </row>
    <row r="46" spans="1:5" ht="30" x14ac:dyDescent="0.25">
      <c r="A46" s="33" t="s">
        <v>33</v>
      </c>
      <c r="B46" s="21">
        <f>E26</f>
        <v>61981.322000000007</v>
      </c>
    </row>
    <row r="47" spans="1:5" x14ac:dyDescent="0.25">
      <c r="A47" s="17" t="s">
        <v>34</v>
      </c>
      <c r="B47" s="18">
        <f>B43+B45-B46</f>
        <v>-24663.323999999993</v>
      </c>
    </row>
  </sheetData>
  <mergeCells count="29">
    <mergeCell ref="A34:E34"/>
    <mergeCell ref="A35:D35"/>
    <mergeCell ref="B36:D36"/>
    <mergeCell ref="A38:D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BreakPreview" topLeftCell="A28" zoomScaleNormal="90" zoomScaleSheetLayoutView="100" workbookViewId="0">
      <selection activeCell="B47" sqref="B47"/>
    </sheetView>
  </sheetViews>
  <sheetFormatPr defaultColWidth="9.140625" defaultRowHeight="15" x14ac:dyDescent="0.25"/>
  <cols>
    <col min="1" max="1" width="31.5703125" style="4" customWidth="1"/>
    <col min="2" max="2" width="20.28515625" style="4" customWidth="1"/>
    <col min="3" max="3" width="13" style="4" customWidth="1"/>
    <col min="4" max="4" width="16.140625" style="4" customWidth="1"/>
    <col min="5" max="5" width="14.140625" style="4" customWidth="1"/>
    <col min="6" max="7" width="9.140625" style="4"/>
    <col min="8" max="8" width="12.85546875" style="4" customWidth="1"/>
    <col min="9" max="16384" width="9.140625" style="4"/>
  </cols>
  <sheetData>
    <row r="1" spans="1:5" ht="15.75" x14ac:dyDescent="0.25">
      <c r="A1" s="74" t="s">
        <v>11</v>
      </c>
      <c r="B1" s="74"/>
      <c r="C1" s="74"/>
      <c r="D1" s="74"/>
      <c r="E1" s="74"/>
    </row>
    <row r="2" spans="1:5" ht="33" customHeight="1" x14ac:dyDescent="0.25">
      <c r="A2" s="75" t="s">
        <v>12</v>
      </c>
      <c r="B2" s="76"/>
      <c r="C2" s="76"/>
      <c r="D2" s="76"/>
      <c r="E2" s="76"/>
    </row>
    <row r="3" spans="1:5" x14ac:dyDescent="0.25">
      <c r="A3" s="77" t="s">
        <v>63</v>
      </c>
      <c r="B3" s="77"/>
      <c r="C3" s="77"/>
      <c r="D3" s="77"/>
      <c r="E3" s="77"/>
    </row>
    <row r="4" spans="1:5" s="3" customFormat="1" ht="15.75" customHeight="1" x14ac:dyDescent="0.25">
      <c r="A4" s="19" t="s">
        <v>13</v>
      </c>
      <c r="B4" s="6"/>
      <c r="C4" s="6"/>
      <c r="D4" s="4"/>
      <c r="E4" s="39">
        <v>46022</v>
      </c>
    </row>
    <row r="5" spans="1:5" x14ac:dyDescent="0.25">
      <c r="A5" s="36"/>
      <c r="B5" s="6"/>
      <c r="C5" s="6"/>
      <c r="D5" s="6"/>
      <c r="E5" s="6"/>
    </row>
    <row r="6" spans="1:5" x14ac:dyDescent="0.25">
      <c r="A6" s="66" t="s">
        <v>0</v>
      </c>
      <c r="B6" s="66"/>
      <c r="C6" s="66"/>
      <c r="D6" s="66"/>
      <c r="E6" s="66"/>
    </row>
    <row r="7" spans="1:5" x14ac:dyDescent="0.25">
      <c r="A7" s="78" t="s">
        <v>25</v>
      </c>
      <c r="B7" s="78"/>
      <c r="C7" s="78"/>
      <c r="D7" s="78"/>
      <c r="E7" s="78"/>
    </row>
    <row r="8" spans="1:5" ht="18.75" customHeight="1" x14ac:dyDescent="0.25">
      <c r="A8" s="70" t="s">
        <v>1</v>
      </c>
      <c r="B8" s="70"/>
      <c r="C8" s="70"/>
      <c r="D8" s="70"/>
      <c r="E8" s="70"/>
    </row>
    <row r="9" spans="1:5" x14ac:dyDescent="0.25">
      <c r="A9" s="66" t="s">
        <v>39</v>
      </c>
      <c r="B9" s="66"/>
      <c r="C9" s="66"/>
      <c r="D9" s="66"/>
      <c r="E9" s="66"/>
    </row>
    <row r="10" spans="1:5" ht="24" customHeight="1" x14ac:dyDescent="0.25">
      <c r="A10" s="79" t="s">
        <v>14</v>
      </c>
      <c r="B10" s="80"/>
      <c r="C10" s="80"/>
      <c r="D10" s="80"/>
      <c r="E10" s="80"/>
    </row>
    <row r="11" spans="1:5" ht="28.5" customHeight="1" x14ac:dyDescent="0.25">
      <c r="A11" s="66" t="s">
        <v>37</v>
      </c>
      <c r="B11" s="66"/>
      <c r="C11" s="66"/>
      <c r="D11" s="66"/>
      <c r="E11" s="66"/>
    </row>
    <row r="12" spans="1:5" ht="12" customHeight="1" x14ac:dyDescent="0.25">
      <c r="A12" s="70" t="s">
        <v>15</v>
      </c>
      <c r="B12" s="71"/>
      <c r="C12" s="71"/>
      <c r="D12" s="71"/>
      <c r="E12" s="71"/>
    </row>
    <row r="13" spans="1:5" x14ac:dyDescent="0.25">
      <c r="A13" s="66" t="s">
        <v>22</v>
      </c>
      <c r="B13" s="66"/>
      <c r="C13" s="66"/>
      <c r="D13" s="66"/>
      <c r="E13" s="66"/>
    </row>
    <row r="14" spans="1:5" x14ac:dyDescent="0.25">
      <c r="A14" s="70" t="s">
        <v>2</v>
      </c>
      <c r="B14" s="71"/>
      <c r="C14" s="71"/>
      <c r="D14" s="71"/>
      <c r="E14" s="71"/>
    </row>
    <row r="15" spans="1:5" x14ac:dyDescent="0.25">
      <c r="A15" s="66" t="s">
        <v>42</v>
      </c>
      <c r="B15" s="66"/>
      <c r="C15" s="66"/>
      <c r="D15" s="66"/>
      <c r="E15" s="66"/>
    </row>
    <row r="16" spans="1:5" x14ac:dyDescent="0.25">
      <c r="A16" s="70" t="s">
        <v>16</v>
      </c>
      <c r="B16" s="71"/>
      <c r="C16" s="71"/>
      <c r="D16" s="71"/>
      <c r="E16" s="71"/>
    </row>
    <row r="17" spans="1:7" ht="29.25" customHeight="1" x14ac:dyDescent="0.25">
      <c r="A17" s="66" t="s">
        <v>17</v>
      </c>
      <c r="B17" s="66"/>
      <c r="C17" s="66"/>
      <c r="D17" s="66"/>
      <c r="E17" s="66"/>
    </row>
    <row r="18" spans="1:7" ht="57.6" customHeight="1" x14ac:dyDescent="0.25">
      <c r="A18" s="66" t="s">
        <v>26</v>
      </c>
      <c r="B18" s="66"/>
      <c r="C18" s="66"/>
      <c r="D18" s="66"/>
      <c r="E18" s="66"/>
    </row>
    <row r="19" spans="1:7" ht="34.5" customHeight="1" x14ac:dyDescent="0.25">
      <c r="A19" s="72" t="s">
        <v>27</v>
      </c>
      <c r="B19" s="72"/>
      <c r="C19" s="72"/>
      <c r="D19" s="72"/>
      <c r="E19" s="72"/>
    </row>
    <row r="20" spans="1:7" x14ac:dyDescent="0.25">
      <c r="A20" s="72"/>
      <c r="B20" s="72"/>
      <c r="C20" s="72"/>
      <c r="D20" s="72"/>
      <c r="E20" s="72"/>
      <c r="F20" s="4">
        <v>716.2</v>
      </c>
      <c r="G20" s="4">
        <v>3</v>
      </c>
    </row>
    <row r="21" spans="1:7" ht="135" x14ac:dyDescent="0.25">
      <c r="A21" s="5" t="s">
        <v>7</v>
      </c>
      <c r="B21" s="5" t="s">
        <v>10</v>
      </c>
      <c r="C21" s="5" t="s">
        <v>3</v>
      </c>
      <c r="D21" s="5" t="s">
        <v>9</v>
      </c>
      <c r="E21" s="5" t="s">
        <v>8</v>
      </c>
    </row>
    <row r="22" spans="1:7" ht="38.25" x14ac:dyDescent="0.25">
      <c r="A22" s="20" t="s">
        <v>40</v>
      </c>
      <c r="B22" s="11" t="s">
        <v>31</v>
      </c>
      <c r="C22" s="5" t="s">
        <v>4</v>
      </c>
      <c r="D22" s="5">
        <v>13.15</v>
      </c>
      <c r="E22" s="10">
        <f>D22*F20*G20</f>
        <v>28254.090000000004</v>
      </c>
    </row>
    <row r="23" spans="1:7" x14ac:dyDescent="0.25">
      <c r="A23" s="9" t="s">
        <v>36</v>
      </c>
      <c r="B23" s="11" t="s">
        <v>23</v>
      </c>
      <c r="C23" s="5" t="s">
        <v>4</v>
      </c>
      <c r="D23" s="5">
        <v>5.12</v>
      </c>
      <c r="E23" s="10">
        <f>D23*F20*G20</f>
        <v>11000.832000000002</v>
      </c>
    </row>
    <row r="24" spans="1:7" x14ac:dyDescent="0.25">
      <c r="A24" s="9" t="s">
        <v>28</v>
      </c>
      <c r="B24" s="11" t="s">
        <v>64</v>
      </c>
      <c r="C24" s="5" t="s">
        <v>29</v>
      </c>
      <c r="D24" s="5"/>
      <c r="E24" s="10">
        <v>123.2</v>
      </c>
    </row>
    <row r="25" spans="1:7" x14ac:dyDescent="0.25">
      <c r="A25" s="38"/>
      <c r="B25" s="11"/>
      <c r="C25" s="5"/>
      <c r="D25" s="5"/>
      <c r="E25" s="10"/>
    </row>
    <row r="26" spans="1:7" s="15" customFormat="1" ht="14.25" x14ac:dyDescent="0.2">
      <c r="A26" s="1" t="s">
        <v>24</v>
      </c>
      <c r="B26" s="12"/>
      <c r="C26" s="13"/>
      <c r="D26" s="13"/>
      <c r="E26" s="14">
        <f>SUM(E22:E25)</f>
        <v>39378.122000000003</v>
      </c>
    </row>
    <row r="28" spans="1:7" ht="31.9" customHeight="1" x14ac:dyDescent="0.25">
      <c r="A28" s="73" t="s">
        <v>82</v>
      </c>
      <c r="B28" s="73"/>
      <c r="C28" s="73"/>
      <c r="D28" s="73"/>
      <c r="E28" s="73"/>
    </row>
    <row r="29" spans="1:7" ht="32.25" customHeight="1" x14ac:dyDescent="0.25">
      <c r="A29" s="66" t="s">
        <v>21</v>
      </c>
      <c r="B29" s="66"/>
      <c r="C29" s="66"/>
      <c r="D29" s="66"/>
      <c r="E29" s="66"/>
    </row>
    <row r="30" spans="1:7" x14ac:dyDescent="0.25">
      <c r="A30" s="66" t="s">
        <v>20</v>
      </c>
      <c r="B30" s="66"/>
      <c r="C30" s="66"/>
      <c r="D30" s="66"/>
      <c r="E30" s="66"/>
    </row>
    <row r="31" spans="1:7" ht="27.75" customHeight="1" x14ac:dyDescent="0.25">
      <c r="A31" s="66" t="s">
        <v>30</v>
      </c>
      <c r="B31" s="66"/>
      <c r="C31" s="66"/>
      <c r="D31" s="66"/>
      <c r="E31" s="66"/>
    </row>
    <row r="32" spans="1:7" x14ac:dyDescent="0.25">
      <c r="A32" s="66" t="s">
        <v>18</v>
      </c>
      <c r="B32" s="66"/>
      <c r="C32" s="66"/>
      <c r="D32" s="66"/>
      <c r="E32" s="66"/>
    </row>
    <row r="33" spans="1:5" x14ac:dyDescent="0.25">
      <c r="A33" s="69" t="s">
        <v>5</v>
      </c>
      <c r="B33" s="69"/>
      <c r="C33" s="69"/>
      <c r="D33" s="69"/>
      <c r="E33" s="69"/>
    </row>
    <row r="34" spans="1:5" x14ac:dyDescent="0.25">
      <c r="A34" s="66" t="s">
        <v>18</v>
      </c>
      <c r="B34" s="66"/>
      <c r="C34" s="66"/>
      <c r="D34" s="66"/>
      <c r="E34" s="66"/>
    </row>
    <row r="35" spans="1:5" x14ac:dyDescent="0.25">
      <c r="A35" s="67" t="s">
        <v>44</v>
      </c>
      <c r="B35" s="67"/>
      <c r="C35" s="67"/>
      <c r="D35" s="67"/>
      <c r="E35" s="7"/>
    </row>
    <row r="36" spans="1:5" x14ac:dyDescent="0.25">
      <c r="B36" s="68" t="s">
        <v>19</v>
      </c>
      <c r="C36" s="68"/>
      <c r="D36" s="68"/>
      <c r="E36" s="8" t="s">
        <v>6</v>
      </c>
    </row>
    <row r="37" spans="1:5" x14ac:dyDescent="0.25">
      <c r="A37" s="35"/>
      <c r="B37" s="35"/>
      <c r="C37" s="35"/>
      <c r="D37" s="35"/>
      <c r="E37" s="35"/>
    </row>
    <row r="38" spans="1:5" x14ac:dyDescent="0.25">
      <c r="A38" s="67" t="s">
        <v>38</v>
      </c>
      <c r="B38" s="67"/>
      <c r="C38" s="67"/>
      <c r="D38" s="67"/>
      <c r="E38" s="7"/>
    </row>
    <row r="39" spans="1:5" x14ac:dyDescent="0.25">
      <c r="B39" s="68" t="s">
        <v>19</v>
      </c>
      <c r="C39" s="68"/>
      <c r="D39" s="68"/>
      <c r="E39" s="8" t="s">
        <v>6</v>
      </c>
    </row>
    <row r="41" spans="1:5" x14ac:dyDescent="0.25">
      <c r="A41" s="24" t="s">
        <v>43</v>
      </c>
    </row>
    <row r="42" spans="1:5" x14ac:dyDescent="0.25">
      <c r="A42" s="15" t="s">
        <v>32</v>
      </c>
    </row>
    <row r="43" spans="1:5" x14ac:dyDescent="0.25">
      <c r="A43" s="4" t="s">
        <v>35</v>
      </c>
      <c r="B43" s="16">
        <f>'3кв'!B47</f>
        <v>-24663.323999999993</v>
      </c>
    </row>
    <row r="44" spans="1:5" x14ac:dyDescent="0.25">
      <c r="A44" s="4" t="s">
        <v>62</v>
      </c>
      <c r="B44" s="21"/>
    </row>
    <row r="45" spans="1:5" x14ac:dyDescent="0.25">
      <c r="A45" s="4" t="s">
        <v>46</v>
      </c>
      <c r="B45" s="21">
        <v>58374.49</v>
      </c>
    </row>
    <row r="46" spans="1:5" ht="30" x14ac:dyDescent="0.25">
      <c r="A46" s="37" t="s">
        <v>33</v>
      </c>
      <c r="B46" s="21">
        <f>E26</f>
        <v>39378.122000000003</v>
      </c>
    </row>
    <row r="47" spans="1:5" x14ac:dyDescent="0.25">
      <c r="A47" s="17" t="s">
        <v>34</v>
      </c>
      <c r="B47" s="18">
        <f>B43+B45-B46</f>
        <v>-5666.9559999999983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view="pageBreakPreview" topLeftCell="A4" zoomScaleSheetLayoutView="100" workbookViewId="0">
      <selection activeCell="B7" sqref="B7"/>
    </sheetView>
  </sheetViews>
  <sheetFormatPr defaultRowHeight="15.75" x14ac:dyDescent="0.25"/>
  <cols>
    <col min="1" max="1" width="10.5703125" style="41" customWidth="1"/>
    <col min="2" max="2" width="62.5703125" style="41" customWidth="1"/>
    <col min="3" max="3" width="15.28515625" style="41" customWidth="1"/>
    <col min="4" max="4" width="11.85546875" style="41" customWidth="1"/>
    <col min="5" max="5" width="14.7109375" style="41" customWidth="1"/>
    <col min="6" max="6" width="12.42578125" style="41" customWidth="1"/>
    <col min="7" max="7" width="12" style="41" customWidth="1"/>
    <col min="8" max="8" width="13.5703125" style="41" customWidth="1"/>
    <col min="9" max="16384" width="9.140625" style="41"/>
  </cols>
  <sheetData>
    <row r="1" spans="1:5" x14ac:dyDescent="0.25">
      <c r="A1" s="82" t="s">
        <v>65</v>
      </c>
      <c r="B1" s="82"/>
      <c r="C1" s="82"/>
      <c r="D1" s="40"/>
    </row>
    <row r="2" spans="1:5" x14ac:dyDescent="0.25">
      <c r="A2" s="83" t="s">
        <v>66</v>
      </c>
      <c r="B2" s="83"/>
      <c r="C2" s="83"/>
      <c r="D2" s="42"/>
    </row>
    <row r="3" spans="1:5" x14ac:dyDescent="0.25">
      <c r="A3" s="83" t="s">
        <v>79</v>
      </c>
      <c r="B3" s="83"/>
      <c r="C3" s="83"/>
      <c r="D3" s="42"/>
    </row>
    <row r="4" spans="1:5" x14ac:dyDescent="0.25">
      <c r="A4" s="82" t="s">
        <v>67</v>
      </c>
      <c r="B4" s="82"/>
      <c r="C4" s="82"/>
      <c r="D4" s="40"/>
    </row>
    <row r="5" spans="1:5" x14ac:dyDescent="0.25">
      <c r="A5" s="84"/>
      <c r="B5" s="84"/>
      <c r="C5" s="84"/>
      <c r="D5" s="3"/>
    </row>
    <row r="6" spans="1:5" x14ac:dyDescent="0.25">
      <c r="A6" s="42"/>
      <c r="B6" s="43" t="s">
        <v>68</v>
      </c>
      <c r="C6" s="44">
        <f>'1кв'!B43</f>
        <v>25785.040000000001</v>
      </c>
      <c r="D6" s="45"/>
    </row>
    <row r="7" spans="1:5" x14ac:dyDescent="0.25">
      <c r="A7" s="46" t="s">
        <v>69</v>
      </c>
      <c r="B7" s="43" t="s">
        <v>83</v>
      </c>
      <c r="C7" s="44"/>
      <c r="D7" s="45"/>
    </row>
    <row r="8" spans="1:5" x14ac:dyDescent="0.25">
      <c r="B8" s="47" t="s">
        <v>70</v>
      </c>
      <c r="C8" s="48">
        <f>'1кв'!B45+'2кв'!B45+'3кв'!B45+'4кв'!B45</f>
        <v>205165.48</v>
      </c>
      <c r="D8" s="49"/>
    </row>
    <row r="9" spans="1:5" x14ac:dyDescent="0.25">
      <c r="A9" s="51"/>
      <c r="B9" s="47" t="s">
        <v>71</v>
      </c>
      <c r="C9" s="52">
        <f>SUM(C8:C8)</f>
        <v>205165.48</v>
      </c>
      <c r="D9" s="45"/>
    </row>
    <row r="10" spans="1:5" x14ac:dyDescent="0.25">
      <c r="A10" s="3"/>
      <c r="B10" s="81"/>
      <c r="C10" s="81"/>
      <c r="D10" s="53"/>
    </row>
    <row r="11" spans="1:5" x14ac:dyDescent="0.25">
      <c r="A11" s="54" t="s">
        <v>72</v>
      </c>
      <c r="B11" s="50" t="s">
        <v>40</v>
      </c>
      <c r="C11" s="48">
        <f>'1кв'!E22+'2кв'!E22+'3кв'!E22+'4кв'!E22</f>
        <v>108633.21600000001</v>
      </c>
      <c r="D11" s="53"/>
    </row>
    <row r="12" spans="1:5" x14ac:dyDescent="0.25">
      <c r="A12" s="54"/>
      <c r="B12" s="55" t="s">
        <v>36</v>
      </c>
      <c r="C12" s="48">
        <f>'1кв'!E23+'2кв'!E23+'3кв'!E23+'4кв'!E23</f>
        <v>42112.560000000005</v>
      </c>
      <c r="D12" s="53"/>
    </row>
    <row r="13" spans="1:5" x14ac:dyDescent="0.25">
      <c r="A13" s="3"/>
      <c r="B13" s="55" t="s">
        <v>28</v>
      </c>
      <c r="C13" s="48">
        <f>'1кв'!E24+'2кв'!E24+'3кв'!E24+'4кв'!E24</f>
        <v>803.2</v>
      </c>
      <c r="D13" s="53"/>
      <c r="E13" s="56"/>
    </row>
    <row r="14" spans="1:5" x14ac:dyDescent="0.25">
      <c r="A14" s="54"/>
      <c r="B14" s="57" t="s">
        <v>81</v>
      </c>
      <c r="C14" s="48">
        <v>0</v>
      </c>
      <c r="D14" s="53"/>
    </row>
    <row r="15" spans="1:5" x14ac:dyDescent="0.25">
      <c r="A15" s="54"/>
      <c r="B15" s="58" t="s">
        <v>73</v>
      </c>
      <c r="C15" s="48">
        <f>'2кв'!E25+'3кв'!E25</f>
        <v>85068.5</v>
      </c>
      <c r="D15" s="53"/>
    </row>
    <row r="16" spans="1:5" x14ac:dyDescent="0.25">
      <c r="A16" s="54"/>
      <c r="B16" s="58" t="s">
        <v>74</v>
      </c>
      <c r="C16" s="48"/>
      <c r="D16" s="53"/>
    </row>
    <row r="17" spans="1:5" x14ac:dyDescent="0.25">
      <c r="A17" s="54"/>
      <c r="B17" s="59" t="s">
        <v>56</v>
      </c>
      <c r="C17" s="48">
        <f>'2кв'!E25</f>
        <v>62342.1</v>
      </c>
      <c r="D17" s="53"/>
    </row>
    <row r="18" spans="1:5" x14ac:dyDescent="0.25">
      <c r="A18" s="54"/>
      <c r="B18" s="55" t="s">
        <v>59</v>
      </c>
      <c r="C18" s="48">
        <f>'3кв'!E25</f>
        <v>22726.400000000001</v>
      </c>
      <c r="D18" s="53"/>
    </row>
    <row r="19" spans="1:5" x14ac:dyDescent="0.25">
      <c r="A19" s="54"/>
      <c r="B19" s="55"/>
      <c r="C19" s="48"/>
      <c r="D19" s="53"/>
    </row>
    <row r="20" spans="1:5" x14ac:dyDescent="0.25">
      <c r="A20" s="54"/>
      <c r="B20" s="55"/>
      <c r="C20" s="48"/>
      <c r="D20" s="53"/>
    </row>
    <row r="21" spans="1:5" x14ac:dyDescent="0.25">
      <c r="A21" s="3"/>
      <c r="B21" s="60" t="s">
        <v>75</v>
      </c>
      <c r="C21" s="52">
        <f>SUM(C11:C15)</f>
        <v>236617.47600000002</v>
      </c>
      <c r="D21" s="53"/>
      <c r="E21" s="56"/>
    </row>
    <row r="22" spans="1:5" x14ac:dyDescent="0.25">
      <c r="A22" s="3"/>
      <c r="B22" s="61" t="s">
        <v>80</v>
      </c>
      <c r="C22" s="52">
        <f>C6+C9-C21</f>
        <v>-5666.9560000000056</v>
      </c>
      <c r="D22" s="53"/>
    </row>
    <row r="23" spans="1:5" x14ac:dyDescent="0.25">
      <c r="A23" s="3"/>
      <c r="B23" s="46"/>
      <c r="C23" s="46"/>
      <c r="D23" s="53"/>
    </row>
    <row r="24" spans="1:5" x14ac:dyDescent="0.25">
      <c r="A24" s="3"/>
      <c r="B24" s="62" t="s">
        <v>76</v>
      </c>
      <c r="C24" s="62"/>
      <c r="D24" s="53"/>
    </row>
    <row r="25" spans="1:5" x14ac:dyDescent="0.25">
      <c r="A25" s="3"/>
      <c r="B25" s="62" t="s">
        <v>84</v>
      </c>
      <c r="C25" s="63">
        <v>17241.669999999998</v>
      </c>
      <c r="D25" s="53"/>
    </row>
    <row r="26" spans="1:5" x14ac:dyDescent="0.25">
      <c r="A26" s="3"/>
      <c r="B26" s="64" t="s">
        <v>85</v>
      </c>
      <c r="C26" s="65">
        <v>17998.11</v>
      </c>
      <c r="D26" s="53"/>
    </row>
    <row r="27" spans="1:5" x14ac:dyDescent="0.25">
      <c r="A27" s="3"/>
      <c r="B27" s="62" t="s">
        <v>77</v>
      </c>
      <c r="C27" s="85">
        <f>C26-C25</f>
        <v>756.44000000000233</v>
      </c>
      <c r="D27" s="53"/>
    </row>
    <row r="28" spans="1:5" x14ac:dyDescent="0.25">
      <c r="A28" s="3"/>
      <c r="B28" s="46"/>
      <c r="C28" s="46"/>
      <c r="D28" s="53"/>
    </row>
    <row r="29" spans="1:5" x14ac:dyDescent="0.25">
      <c r="A29" s="3" t="s">
        <v>78</v>
      </c>
      <c r="B29" s="46" t="s">
        <v>86</v>
      </c>
      <c r="C29" s="46"/>
      <c r="D29" s="53"/>
    </row>
    <row r="30" spans="1:5" x14ac:dyDescent="0.25">
      <c r="A30" s="3"/>
      <c r="B30" s="46" t="s">
        <v>87</v>
      </c>
      <c r="C30" s="46"/>
      <c r="D30" s="53"/>
    </row>
    <row r="31" spans="1:5" x14ac:dyDescent="0.25">
      <c r="A31" s="3"/>
      <c r="B31" s="46" t="s">
        <v>88</v>
      </c>
      <c r="C31" s="46"/>
      <c r="D31" s="53"/>
    </row>
    <row r="32" spans="1:5" x14ac:dyDescent="0.25">
      <c r="A32" s="3"/>
      <c r="B32" s="64"/>
      <c r="C32" s="46"/>
      <c r="D32" s="53"/>
    </row>
    <row r="33" spans="1:4" x14ac:dyDescent="0.25">
      <c r="A33" s="3"/>
      <c r="B33" s="46"/>
      <c r="C33" s="46"/>
      <c r="D33" s="53"/>
    </row>
    <row r="34" spans="1:4" x14ac:dyDescent="0.25">
      <c r="A34" s="3"/>
      <c r="B34" s="46"/>
      <c r="C34" s="46"/>
      <c r="D34" s="53"/>
    </row>
    <row r="35" spans="1:4" x14ac:dyDescent="0.25">
      <c r="A35" s="3"/>
      <c r="B35" s="46"/>
      <c r="C35" s="46"/>
      <c r="D35" s="53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2026-02-22T13:30:48Z</dcterms:modified>
</cp:coreProperties>
</file>