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65" windowWidth="14805" windowHeight="7950" activeTab="4"/>
  </bookViews>
  <sheets>
    <sheet name="1кв" sheetId="31" r:id="rId1"/>
    <sheet name="2кв" sheetId="32" r:id="rId2"/>
    <sheet name="3кв" sheetId="33" r:id="rId3"/>
    <sheet name="4кв" sheetId="34" r:id="rId4"/>
    <sheet name="отчет" sheetId="35" r:id="rId5"/>
  </sheets>
  <definedNames>
    <definedName name="_xlnm.Print_Area" localSheetId="0">'1кв'!$A$1:$E$49</definedName>
    <definedName name="_xlnm.Print_Area" localSheetId="1">'2кв'!$A$1:$E$49</definedName>
    <definedName name="_xlnm.Print_Area" localSheetId="2">'3кв'!$A$1:$E$49</definedName>
    <definedName name="_xlnm.Print_Area" localSheetId="3">'4кв'!$A$1:$E$49</definedName>
    <definedName name="_xlnm.Print_Area" localSheetId="4">отчет!$A$1:$C$32</definedName>
  </definedNames>
  <calcPr calcId="152511"/>
</workbook>
</file>

<file path=xl/calcChain.xml><?xml version="1.0" encoding="utf-8"?>
<calcChain xmlns="http://schemas.openxmlformats.org/spreadsheetml/2006/main">
  <c r="E26" i="34" l="1"/>
  <c r="C24" i="35"/>
  <c r="C26" i="35" s="1"/>
  <c r="B47" i="34"/>
  <c r="C9" i="35"/>
  <c r="B49" i="32"/>
  <c r="C18" i="35" l="1"/>
  <c r="C16" i="35" s="1"/>
  <c r="C14" i="35"/>
  <c r="C13" i="35"/>
  <c r="C12" i="35"/>
  <c r="C20" i="35" s="1"/>
  <c r="E22" i="31"/>
  <c r="C8" i="35"/>
  <c r="C6" i="35"/>
  <c r="C10" i="35" l="1"/>
  <c r="C21" i="35" l="1"/>
  <c r="E23" i="34" l="1"/>
  <c r="E22" i="34"/>
  <c r="B48" i="34" s="1"/>
  <c r="E26" i="33" l="1"/>
  <c r="E23" i="33" l="1"/>
  <c r="E22" i="33"/>
  <c r="E22" i="32"/>
  <c r="B48" i="33" l="1"/>
  <c r="E23" i="32"/>
  <c r="E26" i="32"/>
  <c r="B48" i="32" s="1"/>
  <c r="E23" i="31" l="1"/>
  <c r="E26" i="31" l="1"/>
  <c r="B48" i="31" s="1"/>
  <c r="B49" i="31" s="1"/>
  <c r="B44" i="32" s="1"/>
  <c r="B44" i="33" s="1"/>
  <c r="B49" i="33" s="1"/>
  <c r="B44" i="34" s="1"/>
  <c r="B49" i="34" s="1"/>
</calcChain>
</file>

<file path=xl/sharedStrings.xml><?xml version="1.0" encoding="utf-8"?>
<sst xmlns="http://schemas.openxmlformats.org/spreadsheetml/2006/main" count="253" uniqueCount="93">
  <si>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</si>
  <si>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</si>
  <si>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</si>
  <si>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</si>
  <si>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</si>
  <si>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</si>
  <si>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</si>
  <si>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</si>
  <si>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</si>
  <si>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</si>
  <si>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</si>
  <si>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</si>
  <si>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</si>
  <si>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</si>
  <si>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</si>
  <si>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</si>
  <si>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</si>
  <si>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</si>
  <si>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</si>
  <si>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</si>
  <si>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</si>
  <si>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</si>
  <si>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</si>
  <si>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</si>
  <si>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</si>
  <si>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Лесная, д. 4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</si>
  <si>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 xml:space="preserve">Субботиной Ольги Валерьевны 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</si>
  <si>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№5,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№36 от 29.04.2015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</si>
  <si>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№4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Лесная</t>
    </r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</si>
  <si>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Субботиной О.В.</t>
    </r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</si>
  <si>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</si>
  <si>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</si>
  <si>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</si>
  <si>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 xml:space="preserve">определена приложением № 9 к договору </t>
  </si>
  <si>
    <t>Информация для собственников: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</si>
  <si>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№38 от   01.04.2015 г.</t>
    </r>
  </si>
  <si>
    <t>Расходы по содержанию и тек.ремонту, руб.</t>
  </si>
  <si>
    <t xml:space="preserve">Итого остаток на конец  квартала </t>
  </si>
  <si>
    <t xml:space="preserve">Остаток на начало квартала </t>
  </si>
  <si>
    <t xml:space="preserve">Общехозяйственные расходы 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</si>
  <si>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</si>
  <si>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Адексея Александровича</t>
    </r>
  </si>
  <si>
    <t>Общая площадь квартир - 355,4 м2</t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</si>
  <si>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</si>
  <si>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Предъявлено населению 25940,67</t>
  </si>
  <si>
    <t>Оплачено, руб</t>
  </si>
  <si>
    <t>за 1 квартал 2025 года</t>
  </si>
  <si>
    <t>31.03.2025 г.</t>
  </si>
  <si>
    <t>1 квартал</t>
  </si>
  <si>
    <t xml:space="preserve">           2. Всего за период с "01" 01 2025 г. по "31" 03 2025 г. выполнено работ (оказано услуг) на общую сумму двадцать четыре тысячи девятьсот два  рубля  50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</si>
  <si>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</si>
  <si>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</si>
  <si>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</si>
  <si>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</si>
  <si>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</si>
  <si>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</si>
  <si>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двадцать четыре тысячи семьсот сорок шесть  рублей  50 копеек.</t>
  </si>
  <si>
    <t>ремонт цоколя (доп. согл)19870,24</t>
  </si>
  <si>
    <t>Ремонт цоколя (смета)</t>
  </si>
  <si>
    <t>август</t>
  </si>
  <si>
    <t xml:space="preserve">           2. Всего за период с "01" 07 2025 г. по "30" 09 2025 г. выполнено работ (оказано услуг) на общую сумму восемьдесят шесть тысяч тридцать один рубль 34 копейки</t>
  </si>
  <si>
    <t>Предъявлено населению 28808,67</t>
  </si>
  <si>
    <t xml:space="preserve">Оплата по доп.соглашению 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</si>
  <si>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</si>
  <si>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</si>
  <si>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</si>
  <si>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</si>
  <si>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Лесная, д. 4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</si>
  <si>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</si>
  <si>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</si>
  <si>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</si>
  <si>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</si>
  <si>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</si>
  <si>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</si>
  <si>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</si>
  <si>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</si>
  <si>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</si>
  <si>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</si>
  <si>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</si>
  <si>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</si>
  <si>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НА ЛИЦЕВОМ СЧЕТЕ  за  период  с 01.01.2025 г. по 31.12.2025 г.</t>
  </si>
  <si>
    <t>Остаток средств на 01.01.2026</t>
  </si>
  <si>
    <t>Техническое диагностирование ВДГО</t>
  </si>
  <si>
    <t>октябрь</t>
  </si>
  <si>
    <t xml:space="preserve">           2. Всего за период с "01" 10  2025 г. по "31" 12  2025 г. выполнено работ (оказано услуг) на общую сумму двадцать восемь тысяч четыреста тридццать шесть рублей 44 копейки</t>
  </si>
  <si>
    <t>Оплачено по доп.соглашению ремонт цоколя</t>
  </si>
  <si>
    <t>Начислено всего 109498,68</t>
  </si>
  <si>
    <t>Непредвиденные работы 0 ч/ч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</si>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</sst>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0_ ;\-#,##0.000\ "/>
    <numFmt numFmtId="167" formatCode="#,##0.00\ _₽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4" fillId="0" borderId="0"/>
    <xf numFmtId="0" fontId="15" fillId="0" borderId="0"/>
    <xf numFmtId="0" fontId="16" fillId="0" borderId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0" fontId="12" fillId="0" borderId="0" xfId="0" applyFont="1"/>
    <xf numFmtId="43" fontId="4" fillId="0" borderId="0" xfId="0" applyNumberFormat="1" applyFont="1"/>
    <xf numFmtId="0" fontId="13" fillId="0" borderId="0" xfId="0" applyFont="1"/>
    <xf numFmtId="164" fontId="4" fillId="0" borderId="0" xfId="1" applyNumberFormat="1" applyFont="1" applyBorder="1"/>
    <xf numFmtId="164" fontId="4" fillId="0" borderId="0" xfId="1" applyNumberFormat="1" applyFont="1" applyBorder="1" applyAlignment="1">
      <alignment wrapText="1"/>
    </xf>
    <xf numFmtId="164" fontId="7" fillId="0" borderId="0" xfId="0" applyNumberFormat="1" applyFont="1"/>
    <xf numFmtId="0" fontId="5" fillId="0" borderId="0" xfId="0" applyFont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4" xfId="0" applyFont="1" applyBorder="1" applyAlignment="1">
      <alignment vertical="center" wrapText="1"/>
    </xf>
    <xf numFmtId="164" fontId="4" fillId="0" borderId="0" xfId="1" applyNumberFormat="1" applyFont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166" fontId="4" fillId="0" borderId="0" xfId="1" applyNumberFormat="1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7" fillId="0" borderId="1" xfId="0" applyFont="1" applyFill="1" applyBorder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8" fillId="0" borderId="0" xfId="0" applyFont="1" applyAlignment="1"/>
    <xf numFmtId="0" fontId="19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7" fontId="8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vertical="center" wrapText="1"/>
    </xf>
    <xf numFmtId="43" fontId="19" fillId="0" borderId="0" xfId="0" applyNumberFormat="1" applyFont="1"/>
    <xf numFmtId="49" fontId="3" fillId="0" borderId="4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19" zoomScaleSheetLayoutView="100" workbookViewId="0">
      <selection activeCell="E22" sqref="E22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81" t="s">
        <v>11</v>
      </c>
      <c r="B1" s="81"/>
      <c r="C1" s="81"/>
      <c r="D1" s="81"/>
      <c r="E1" s="81"/>
    </row>
    <row r="2" spans="1:5" ht="30" customHeight="1" x14ac:dyDescent="0.25">
      <c r="A2" s="82" t="s">
        <v>12</v>
      </c>
      <c r="B2" s="83"/>
      <c r="C2" s="83"/>
      <c r="D2" s="83"/>
      <c r="E2" s="83"/>
    </row>
    <row r="3" spans="1:5" x14ac:dyDescent="0.25">
      <c r="A3" s="84" t="s">
        <v>46</v>
      </c>
      <c r="B3" s="84"/>
      <c r="C3" s="84"/>
      <c r="D3" s="84"/>
      <c r="E3" s="84"/>
    </row>
    <row r="4" spans="1:5" s="1" customFormat="1" ht="15.75" x14ac:dyDescent="0.25">
      <c r="A4" s="21" t="s">
        <v>13</v>
      </c>
      <c r="B4" s="4"/>
      <c r="C4" s="4"/>
      <c r="D4" s="26"/>
      <c r="E4" s="25" t="s">
        <v>47</v>
      </c>
    </row>
    <row r="5" spans="1:5" x14ac:dyDescent="0.25">
      <c r="A5" s="30"/>
      <c r="B5" s="4"/>
      <c r="C5" s="4"/>
      <c r="D5" s="4"/>
      <c r="E5" s="4"/>
    </row>
    <row r="6" spans="1:5" x14ac:dyDescent="0.25">
      <c r="A6" s="72" t="s">
        <v>0</v>
      </c>
      <c r="B6" s="72"/>
      <c r="C6" s="72"/>
      <c r="D6" s="72"/>
      <c r="E6" s="72"/>
    </row>
    <row r="7" spans="1:5" x14ac:dyDescent="0.25">
      <c r="A7" s="85" t="s">
        <v>25</v>
      </c>
      <c r="B7" s="85"/>
      <c r="C7" s="85"/>
      <c r="D7" s="85"/>
      <c r="E7" s="85"/>
    </row>
    <row r="8" spans="1:5" x14ac:dyDescent="0.25">
      <c r="A8" s="77" t="s">
        <v>1</v>
      </c>
      <c r="B8" s="77"/>
      <c r="C8" s="77"/>
      <c r="D8" s="77"/>
      <c r="E8" s="77"/>
    </row>
    <row r="9" spans="1:5" x14ac:dyDescent="0.25">
      <c r="A9" s="72" t="s">
        <v>26</v>
      </c>
      <c r="B9" s="72"/>
      <c r="C9" s="72"/>
      <c r="D9" s="72"/>
      <c r="E9" s="72"/>
    </row>
    <row r="10" spans="1:5" ht="25.5" customHeight="1" x14ac:dyDescent="0.25">
      <c r="A10" s="86" t="s">
        <v>14</v>
      </c>
      <c r="B10" s="87"/>
      <c r="C10" s="87"/>
      <c r="D10" s="87"/>
      <c r="E10" s="87"/>
    </row>
    <row r="11" spans="1:5" ht="30" customHeight="1" x14ac:dyDescent="0.25">
      <c r="A11" s="72" t="s">
        <v>27</v>
      </c>
      <c r="B11" s="72"/>
      <c r="C11" s="72"/>
      <c r="D11" s="72"/>
      <c r="E11" s="72"/>
    </row>
    <row r="12" spans="1:5" x14ac:dyDescent="0.25">
      <c r="A12" s="77" t="s">
        <v>15</v>
      </c>
      <c r="B12" s="78"/>
      <c r="C12" s="78"/>
      <c r="D12" s="78"/>
      <c r="E12" s="78"/>
    </row>
    <row r="13" spans="1:5" x14ac:dyDescent="0.25">
      <c r="A13" s="72" t="s">
        <v>22</v>
      </c>
      <c r="B13" s="72"/>
      <c r="C13" s="72"/>
      <c r="D13" s="72"/>
      <c r="E13" s="72"/>
    </row>
    <row r="14" spans="1:5" x14ac:dyDescent="0.25">
      <c r="A14" s="77" t="s">
        <v>2</v>
      </c>
      <c r="B14" s="78"/>
      <c r="C14" s="78"/>
      <c r="D14" s="78"/>
      <c r="E14" s="78"/>
    </row>
    <row r="15" spans="1:5" x14ac:dyDescent="0.25">
      <c r="A15" s="72" t="s">
        <v>41</v>
      </c>
      <c r="B15" s="72"/>
      <c r="C15" s="72"/>
      <c r="D15" s="72"/>
      <c r="E15" s="72"/>
    </row>
    <row r="16" spans="1:5" x14ac:dyDescent="0.25">
      <c r="A16" s="77" t="s">
        <v>16</v>
      </c>
      <c r="B16" s="78"/>
      <c r="C16" s="78"/>
      <c r="D16" s="78"/>
      <c r="E16" s="78"/>
    </row>
    <row r="17" spans="1:7" ht="27" customHeight="1" x14ac:dyDescent="0.25">
      <c r="A17" s="72" t="s">
        <v>17</v>
      </c>
      <c r="B17" s="72"/>
      <c r="C17" s="72"/>
      <c r="D17" s="72"/>
      <c r="E17" s="72"/>
    </row>
    <row r="18" spans="1:7" ht="58.5" customHeight="1" x14ac:dyDescent="0.25">
      <c r="A18" s="72" t="s">
        <v>35</v>
      </c>
      <c r="B18" s="72"/>
      <c r="C18" s="72"/>
      <c r="D18" s="72"/>
      <c r="E18" s="72"/>
    </row>
    <row r="19" spans="1:7" ht="29.25" customHeight="1" x14ac:dyDescent="0.25">
      <c r="A19" s="79" t="s">
        <v>28</v>
      </c>
      <c r="B19" s="79"/>
      <c r="C19" s="79"/>
      <c r="D19" s="79"/>
      <c r="E19" s="79"/>
    </row>
    <row r="20" spans="1:7" x14ac:dyDescent="0.25">
      <c r="A20" s="79"/>
      <c r="B20" s="79"/>
      <c r="C20" s="79"/>
      <c r="D20" s="79"/>
      <c r="E20" s="79"/>
      <c r="F20" s="2">
        <v>355.4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2" t="s">
        <v>40</v>
      </c>
      <c r="B22" s="9" t="s">
        <v>33</v>
      </c>
      <c r="C22" s="3" t="s">
        <v>4</v>
      </c>
      <c r="D22" s="3">
        <v>18.53</v>
      </c>
      <c r="E22" s="8">
        <f>D22*F20*G20</f>
        <v>19756.686000000002</v>
      </c>
    </row>
    <row r="23" spans="1:7" x14ac:dyDescent="0.25">
      <c r="A23" s="7" t="s">
        <v>39</v>
      </c>
      <c r="B23" s="9" t="s">
        <v>23</v>
      </c>
      <c r="C23" s="3" t="s">
        <v>4</v>
      </c>
      <c r="D23" s="3">
        <v>4.68</v>
      </c>
      <c r="E23" s="8">
        <f>D23*F20*G20</f>
        <v>4989.8159999999989</v>
      </c>
    </row>
    <row r="24" spans="1:7" x14ac:dyDescent="0.25">
      <c r="A24" s="7" t="s">
        <v>30</v>
      </c>
      <c r="B24" s="9" t="s">
        <v>48</v>
      </c>
      <c r="C24" s="3" t="s">
        <v>31</v>
      </c>
      <c r="D24" s="3"/>
      <c r="E24" s="8">
        <v>156</v>
      </c>
    </row>
    <row r="25" spans="1:7" x14ac:dyDescent="0.25">
      <c r="A25" s="7"/>
      <c r="B25" s="9"/>
      <c r="C25" s="3"/>
      <c r="D25" s="3"/>
      <c r="E25" s="8"/>
    </row>
    <row r="26" spans="1:7" s="13" customFormat="1" ht="14.25" x14ac:dyDescent="0.2">
      <c r="A26" s="23" t="s">
        <v>24</v>
      </c>
      <c r="B26" s="10"/>
      <c r="C26" s="11"/>
      <c r="D26" s="11"/>
      <c r="E26" s="12">
        <f>SUM(E22:E25)</f>
        <v>24902.502</v>
      </c>
    </row>
    <row r="28" spans="1:7" ht="31.5" customHeight="1" x14ac:dyDescent="0.25">
      <c r="A28" s="80" t="s">
        <v>49</v>
      </c>
      <c r="B28" s="80"/>
      <c r="C28" s="80"/>
      <c r="D28" s="80"/>
      <c r="E28" s="80"/>
    </row>
    <row r="29" spans="1:7" ht="31.5" customHeight="1" x14ac:dyDescent="0.25">
      <c r="A29" s="72" t="s">
        <v>21</v>
      </c>
      <c r="B29" s="72"/>
      <c r="C29" s="72"/>
      <c r="D29" s="72"/>
      <c r="E29" s="72"/>
    </row>
    <row r="30" spans="1:7" x14ac:dyDescent="0.25">
      <c r="A30" s="72" t="s">
        <v>20</v>
      </c>
      <c r="B30" s="72"/>
      <c r="C30" s="72"/>
      <c r="D30" s="72"/>
      <c r="E30" s="72"/>
    </row>
    <row r="31" spans="1:7" ht="31.5" customHeight="1" x14ac:dyDescent="0.25">
      <c r="A31" s="72" t="s">
        <v>32</v>
      </c>
      <c r="B31" s="72"/>
      <c r="C31" s="72"/>
      <c r="D31" s="72"/>
      <c r="E31" s="72"/>
    </row>
    <row r="32" spans="1:7" x14ac:dyDescent="0.25">
      <c r="A32" s="72" t="s">
        <v>18</v>
      </c>
      <c r="B32" s="72"/>
      <c r="C32" s="72"/>
      <c r="D32" s="72"/>
      <c r="E32" s="72"/>
    </row>
    <row r="33" spans="1:5" x14ac:dyDescent="0.25">
      <c r="A33" s="27"/>
      <c r="B33" s="27"/>
      <c r="C33" s="27"/>
      <c r="D33" s="27"/>
      <c r="E33" s="27"/>
    </row>
    <row r="34" spans="1:5" x14ac:dyDescent="0.25">
      <c r="A34" s="76" t="s">
        <v>5</v>
      </c>
      <c r="B34" s="76"/>
      <c r="C34" s="76"/>
      <c r="D34" s="76"/>
      <c r="E34" s="76"/>
    </row>
    <row r="35" spans="1:5" x14ac:dyDescent="0.25">
      <c r="A35" s="72" t="s">
        <v>18</v>
      </c>
      <c r="B35" s="72"/>
      <c r="C35" s="72"/>
      <c r="D35" s="72"/>
      <c r="E35" s="72"/>
    </row>
    <row r="36" spans="1:5" x14ac:dyDescent="0.25">
      <c r="A36" s="73" t="s">
        <v>43</v>
      </c>
      <c r="B36" s="73"/>
      <c r="C36" s="73"/>
      <c r="D36" s="73"/>
      <c r="E36" s="5"/>
    </row>
    <row r="37" spans="1:5" x14ac:dyDescent="0.25">
      <c r="B37" s="74" t="s">
        <v>19</v>
      </c>
      <c r="C37" s="74"/>
      <c r="D37" s="74"/>
      <c r="E37" s="6" t="s">
        <v>6</v>
      </c>
    </row>
    <row r="38" spans="1:5" x14ac:dyDescent="0.25">
      <c r="A38" s="29"/>
      <c r="B38" s="29"/>
      <c r="C38" s="29"/>
      <c r="D38" s="29"/>
      <c r="E38" s="29"/>
    </row>
    <row r="39" spans="1:5" x14ac:dyDescent="0.25">
      <c r="A39" s="75" t="s">
        <v>29</v>
      </c>
      <c r="B39" s="75"/>
      <c r="C39" s="75"/>
      <c r="D39" s="75"/>
      <c r="E39" s="5"/>
    </row>
    <row r="40" spans="1:5" x14ac:dyDescent="0.25">
      <c r="B40" s="74" t="s">
        <v>19</v>
      </c>
      <c r="C40" s="74"/>
      <c r="D40" s="74"/>
      <c r="E40" s="6" t="s">
        <v>6</v>
      </c>
    </row>
    <row r="42" spans="1:5" x14ac:dyDescent="0.25">
      <c r="A42" s="17" t="s">
        <v>42</v>
      </c>
    </row>
    <row r="43" spans="1:5" x14ac:dyDescent="0.25">
      <c r="A43" s="13" t="s">
        <v>34</v>
      </c>
    </row>
    <row r="44" spans="1:5" x14ac:dyDescent="0.25">
      <c r="A44" s="2" t="s">
        <v>38</v>
      </c>
      <c r="B44" s="14">
        <v>10540.88</v>
      </c>
    </row>
    <row r="45" spans="1:5" ht="18" customHeight="1" x14ac:dyDescent="0.25">
      <c r="A45" s="2" t="s">
        <v>44</v>
      </c>
      <c r="B45" s="18"/>
    </row>
    <row r="46" spans="1:5" ht="17.25" customHeight="1" x14ac:dyDescent="0.25">
      <c r="A46" s="2" t="s">
        <v>45</v>
      </c>
      <c r="B46" s="35">
        <v>25940.639999999999</v>
      </c>
    </row>
    <row r="47" spans="1:5" x14ac:dyDescent="0.25">
      <c r="B47" s="24"/>
    </row>
    <row r="48" spans="1:5" ht="30" x14ac:dyDescent="0.25">
      <c r="A48" s="28" t="s">
        <v>36</v>
      </c>
      <c r="B48" s="19">
        <f>E26</f>
        <v>24902.502</v>
      </c>
    </row>
    <row r="49" spans="1:2" x14ac:dyDescent="0.25">
      <c r="A49" s="15" t="s">
        <v>37</v>
      </c>
      <c r="B49" s="20">
        <f>B44+B46+B47-B48</f>
        <v>11579.017999999996</v>
      </c>
    </row>
    <row r="51" spans="1:2" x14ac:dyDescent="0.25">
      <c r="B51" s="16">
        <v>10540.88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22" zoomScaleSheetLayoutView="100" workbookViewId="0">
      <selection activeCell="B50" sqref="B50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81" t="s">
        <v>11</v>
      </c>
      <c r="B1" s="81"/>
      <c r="C1" s="81"/>
      <c r="D1" s="81"/>
      <c r="E1" s="81"/>
    </row>
    <row r="2" spans="1:5" ht="30" customHeight="1" x14ac:dyDescent="0.25">
      <c r="A2" s="82" t="s">
        <v>12</v>
      </c>
      <c r="B2" s="83"/>
      <c r="C2" s="83"/>
      <c r="D2" s="83"/>
      <c r="E2" s="83"/>
    </row>
    <row r="3" spans="1:5" x14ac:dyDescent="0.25">
      <c r="A3" s="84" t="s">
        <v>50</v>
      </c>
      <c r="B3" s="84"/>
      <c r="C3" s="84"/>
      <c r="D3" s="84"/>
      <c r="E3" s="84"/>
    </row>
    <row r="4" spans="1:5" s="1" customFormat="1" ht="15.75" x14ac:dyDescent="0.25">
      <c r="A4" s="21" t="s">
        <v>13</v>
      </c>
      <c r="B4" s="4"/>
      <c r="C4" s="4"/>
      <c r="D4" s="26"/>
      <c r="E4" s="25" t="s">
        <v>51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72" t="s">
        <v>0</v>
      </c>
      <c r="B6" s="72"/>
      <c r="C6" s="72"/>
      <c r="D6" s="72"/>
      <c r="E6" s="72"/>
    </row>
    <row r="7" spans="1:5" x14ac:dyDescent="0.25">
      <c r="A7" s="85" t="s">
        <v>25</v>
      </c>
      <c r="B7" s="85"/>
      <c r="C7" s="85"/>
      <c r="D7" s="85"/>
      <c r="E7" s="85"/>
    </row>
    <row r="8" spans="1:5" x14ac:dyDescent="0.25">
      <c r="A8" s="77" t="s">
        <v>1</v>
      </c>
      <c r="B8" s="77"/>
      <c r="C8" s="77"/>
      <c r="D8" s="77"/>
      <c r="E8" s="77"/>
    </row>
    <row r="9" spans="1:5" x14ac:dyDescent="0.25">
      <c r="A9" s="72" t="s">
        <v>26</v>
      </c>
      <c r="B9" s="72"/>
      <c r="C9" s="72"/>
      <c r="D9" s="72"/>
      <c r="E9" s="72"/>
    </row>
    <row r="10" spans="1:5" ht="25.5" customHeight="1" x14ac:dyDescent="0.25">
      <c r="A10" s="86" t="s">
        <v>14</v>
      </c>
      <c r="B10" s="87"/>
      <c r="C10" s="87"/>
      <c r="D10" s="87"/>
      <c r="E10" s="87"/>
    </row>
    <row r="11" spans="1:5" ht="30" customHeight="1" x14ac:dyDescent="0.25">
      <c r="A11" s="72" t="s">
        <v>27</v>
      </c>
      <c r="B11" s="72"/>
      <c r="C11" s="72"/>
      <c r="D11" s="72"/>
      <c r="E11" s="72"/>
    </row>
    <row r="12" spans="1:5" x14ac:dyDescent="0.25">
      <c r="A12" s="77" t="s">
        <v>15</v>
      </c>
      <c r="B12" s="78"/>
      <c r="C12" s="78"/>
      <c r="D12" s="78"/>
      <c r="E12" s="78"/>
    </row>
    <row r="13" spans="1:5" x14ac:dyDescent="0.25">
      <c r="A13" s="72" t="s">
        <v>22</v>
      </c>
      <c r="B13" s="72"/>
      <c r="C13" s="72"/>
      <c r="D13" s="72"/>
      <c r="E13" s="72"/>
    </row>
    <row r="14" spans="1:5" x14ac:dyDescent="0.25">
      <c r="A14" s="77" t="s">
        <v>2</v>
      </c>
      <c r="B14" s="78"/>
      <c r="C14" s="78"/>
      <c r="D14" s="78"/>
      <c r="E14" s="78"/>
    </row>
    <row r="15" spans="1:5" x14ac:dyDescent="0.25">
      <c r="A15" s="72" t="s">
        <v>41</v>
      </c>
      <c r="B15" s="72"/>
      <c r="C15" s="72"/>
      <c r="D15" s="72"/>
      <c r="E15" s="72"/>
    </row>
    <row r="16" spans="1:5" x14ac:dyDescent="0.25">
      <c r="A16" s="77" t="s">
        <v>16</v>
      </c>
      <c r="B16" s="78"/>
      <c r="C16" s="78"/>
      <c r="D16" s="78"/>
      <c r="E16" s="78"/>
    </row>
    <row r="17" spans="1:7" ht="27" customHeight="1" x14ac:dyDescent="0.25">
      <c r="A17" s="72" t="s">
        <v>17</v>
      </c>
      <c r="B17" s="72"/>
      <c r="C17" s="72"/>
      <c r="D17" s="72"/>
      <c r="E17" s="72"/>
    </row>
    <row r="18" spans="1:7" ht="58.5" customHeight="1" x14ac:dyDescent="0.25">
      <c r="A18" s="72" t="s">
        <v>35</v>
      </c>
      <c r="B18" s="72"/>
      <c r="C18" s="72"/>
      <c r="D18" s="72"/>
      <c r="E18" s="72"/>
    </row>
    <row r="19" spans="1:7" ht="29.25" customHeight="1" x14ac:dyDescent="0.25">
      <c r="A19" s="79" t="s">
        <v>28</v>
      </c>
      <c r="B19" s="79"/>
      <c r="C19" s="79"/>
      <c r="D19" s="79"/>
      <c r="E19" s="79"/>
    </row>
    <row r="20" spans="1:7" x14ac:dyDescent="0.25">
      <c r="A20" s="79"/>
      <c r="B20" s="79"/>
      <c r="C20" s="79"/>
      <c r="D20" s="79"/>
      <c r="E20" s="79"/>
      <c r="F20" s="2">
        <v>355.4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2" t="s">
        <v>40</v>
      </c>
      <c r="B22" s="9" t="s">
        <v>33</v>
      </c>
      <c r="C22" s="3" t="s">
        <v>4</v>
      </c>
      <c r="D22" s="3">
        <v>18.53</v>
      </c>
      <c r="E22" s="8">
        <f>D22*F20*G20</f>
        <v>19756.686000000002</v>
      </c>
    </row>
    <row r="23" spans="1:7" x14ac:dyDescent="0.25">
      <c r="A23" s="7" t="s">
        <v>39</v>
      </c>
      <c r="B23" s="9" t="s">
        <v>23</v>
      </c>
      <c r="C23" s="3" t="s">
        <v>4</v>
      </c>
      <c r="D23" s="3">
        <v>4.68</v>
      </c>
      <c r="E23" s="8">
        <f>D23*F20*G20</f>
        <v>4989.8159999999989</v>
      </c>
    </row>
    <row r="24" spans="1:7" x14ac:dyDescent="0.25">
      <c r="A24" s="7" t="s">
        <v>30</v>
      </c>
      <c r="B24" s="9" t="s">
        <v>52</v>
      </c>
      <c r="C24" s="3" t="s">
        <v>31</v>
      </c>
      <c r="D24" s="3"/>
      <c r="E24" s="8"/>
    </row>
    <row r="25" spans="1:7" x14ac:dyDescent="0.25">
      <c r="A25" s="7"/>
      <c r="B25" s="9"/>
      <c r="C25" s="3"/>
      <c r="D25" s="3"/>
      <c r="E25" s="8"/>
    </row>
    <row r="26" spans="1:7" s="13" customFormat="1" ht="14.25" x14ac:dyDescent="0.2">
      <c r="A26" s="23" t="s">
        <v>24</v>
      </c>
      <c r="B26" s="10"/>
      <c r="C26" s="11"/>
      <c r="D26" s="11"/>
      <c r="E26" s="12">
        <f>SUM(E22:E25)</f>
        <v>24746.502</v>
      </c>
    </row>
    <row r="28" spans="1:7" ht="31.5" customHeight="1" x14ac:dyDescent="0.25">
      <c r="A28" s="80" t="s">
        <v>56</v>
      </c>
      <c r="B28" s="80"/>
      <c r="C28" s="80"/>
      <c r="D28" s="80"/>
      <c r="E28" s="80"/>
    </row>
    <row r="29" spans="1:7" ht="31.5" customHeight="1" x14ac:dyDescent="0.25">
      <c r="A29" s="72" t="s">
        <v>21</v>
      </c>
      <c r="B29" s="72"/>
      <c r="C29" s="72"/>
      <c r="D29" s="72"/>
      <c r="E29" s="72"/>
    </row>
    <row r="30" spans="1:7" x14ac:dyDescent="0.25">
      <c r="A30" s="72" t="s">
        <v>20</v>
      </c>
      <c r="B30" s="72"/>
      <c r="C30" s="72"/>
      <c r="D30" s="72"/>
      <c r="E30" s="72"/>
    </row>
    <row r="31" spans="1:7" ht="31.5" customHeight="1" x14ac:dyDescent="0.25">
      <c r="A31" s="72" t="s">
        <v>32</v>
      </c>
      <c r="B31" s="72"/>
      <c r="C31" s="72"/>
      <c r="D31" s="72"/>
      <c r="E31" s="72"/>
    </row>
    <row r="32" spans="1:7" x14ac:dyDescent="0.25">
      <c r="A32" s="72" t="s">
        <v>18</v>
      </c>
      <c r="B32" s="72"/>
      <c r="C32" s="72"/>
      <c r="D32" s="72"/>
      <c r="E32" s="72"/>
    </row>
    <row r="33" spans="1:5" x14ac:dyDescent="0.25">
      <c r="A33" s="33"/>
      <c r="B33" s="33"/>
      <c r="C33" s="33"/>
      <c r="D33" s="33"/>
      <c r="E33" s="33"/>
    </row>
    <row r="34" spans="1:5" x14ac:dyDescent="0.25">
      <c r="A34" s="76" t="s">
        <v>5</v>
      </c>
      <c r="B34" s="76"/>
      <c r="C34" s="76"/>
      <c r="D34" s="76"/>
      <c r="E34" s="76"/>
    </row>
    <row r="35" spans="1:5" x14ac:dyDescent="0.25">
      <c r="A35" s="72" t="s">
        <v>18</v>
      </c>
      <c r="B35" s="72"/>
      <c r="C35" s="72"/>
      <c r="D35" s="72"/>
      <c r="E35" s="72"/>
    </row>
    <row r="36" spans="1:5" x14ac:dyDescent="0.25">
      <c r="A36" s="73" t="s">
        <v>43</v>
      </c>
      <c r="B36" s="73"/>
      <c r="C36" s="73"/>
      <c r="D36" s="73"/>
      <c r="E36" s="5"/>
    </row>
    <row r="37" spans="1:5" x14ac:dyDescent="0.25">
      <c r="B37" s="74" t="s">
        <v>19</v>
      </c>
      <c r="C37" s="74"/>
      <c r="D37" s="74"/>
      <c r="E37" s="6" t="s">
        <v>6</v>
      </c>
    </row>
    <row r="38" spans="1:5" x14ac:dyDescent="0.25">
      <c r="A38" s="31"/>
      <c r="B38" s="31"/>
      <c r="C38" s="31"/>
      <c r="D38" s="31"/>
      <c r="E38" s="31"/>
    </row>
    <row r="39" spans="1:5" x14ac:dyDescent="0.25">
      <c r="A39" s="75" t="s">
        <v>29</v>
      </c>
      <c r="B39" s="75"/>
      <c r="C39" s="75"/>
      <c r="D39" s="75"/>
      <c r="E39" s="5"/>
    </row>
    <row r="40" spans="1:5" x14ac:dyDescent="0.25">
      <c r="B40" s="74" t="s">
        <v>19</v>
      </c>
      <c r="C40" s="74"/>
      <c r="D40" s="74"/>
      <c r="E40" s="6" t="s">
        <v>6</v>
      </c>
    </row>
    <row r="42" spans="1:5" x14ac:dyDescent="0.25">
      <c r="A42" s="17" t="s">
        <v>42</v>
      </c>
    </row>
    <row r="43" spans="1:5" x14ac:dyDescent="0.25">
      <c r="A43" s="13" t="s">
        <v>34</v>
      </c>
    </row>
    <row r="44" spans="1:5" x14ac:dyDescent="0.25">
      <c r="A44" s="2" t="s">
        <v>38</v>
      </c>
      <c r="B44" s="14">
        <f>'1кв'!B49</f>
        <v>11579.017999999996</v>
      </c>
    </row>
    <row r="45" spans="1:5" ht="18" customHeight="1" x14ac:dyDescent="0.25">
      <c r="A45" s="2" t="s">
        <v>44</v>
      </c>
      <c r="B45" s="18"/>
    </row>
    <row r="46" spans="1:5" ht="17.25" customHeight="1" x14ac:dyDescent="0.25">
      <c r="A46" s="2" t="s">
        <v>45</v>
      </c>
      <c r="B46" s="35">
        <v>25940.67</v>
      </c>
    </row>
    <row r="47" spans="1:5" x14ac:dyDescent="0.25">
      <c r="A47" s="2" t="s">
        <v>57</v>
      </c>
      <c r="B47" s="24">
        <v>9935.1200000000008</v>
      </c>
    </row>
    <row r="48" spans="1:5" ht="30" x14ac:dyDescent="0.25">
      <c r="A48" s="34" t="s">
        <v>36</v>
      </c>
      <c r="B48" s="19">
        <f>E26</f>
        <v>24746.502</v>
      </c>
    </row>
    <row r="49" spans="1:2" x14ac:dyDescent="0.25">
      <c r="A49" s="15" t="s">
        <v>37</v>
      </c>
      <c r="B49" s="20">
        <f>B44+B46+B47-B48</f>
        <v>22708.305999999997</v>
      </c>
    </row>
    <row r="51" spans="1:2" x14ac:dyDescent="0.25">
      <c r="B51" s="16"/>
    </row>
  </sheetData>
  <mergeCells count="29">
    <mergeCell ref="A35:E35"/>
    <mergeCell ref="A36:D36"/>
    <mergeCell ref="B37:D37"/>
    <mergeCell ref="A39:D39"/>
    <mergeCell ref="B40:D40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22" zoomScaleSheetLayoutView="100" workbookViewId="0">
      <selection activeCell="A25" sqref="A25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81" t="s">
        <v>11</v>
      </c>
      <c r="B1" s="81"/>
      <c r="C1" s="81"/>
      <c r="D1" s="81"/>
      <c r="E1" s="81"/>
    </row>
    <row r="2" spans="1:5" ht="30" customHeight="1" x14ac:dyDescent="0.25">
      <c r="A2" s="82" t="s">
        <v>12</v>
      </c>
      <c r="B2" s="83"/>
      <c r="C2" s="83"/>
      <c r="D2" s="83"/>
      <c r="E2" s="83"/>
    </row>
    <row r="3" spans="1:5" x14ac:dyDescent="0.25">
      <c r="A3" s="84" t="s">
        <v>53</v>
      </c>
      <c r="B3" s="84"/>
      <c r="C3" s="84"/>
      <c r="D3" s="84"/>
      <c r="E3" s="84"/>
    </row>
    <row r="4" spans="1:5" s="1" customFormat="1" ht="15.75" x14ac:dyDescent="0.25">
      <c r="A4" s="21" t="s">
        <v>13</v>
      </c>
      <c r="B4" s="4"/>
      <c r="C4" s="4"/>
      <c r="D4" s="26"/>
      <c r="E4" s="25" t="s">
        <v>54</v>
      </c>
    </row>
    <row r="5" spans="1:5" x14ac:dyDescent="0.25">
      <c r="A5" s="38"/>
      <c r="B5" s="4"/>
      <c r="C5" s="4"/>
      <c r="D5" s="4"/>
      <c r="E5" s="4"/>
    </row>
    <row r="6" spans="1:5" x14ac:dyDescent="0.25">
      <c r="A6" s="72" t="s">
        <v>0</v>
      </c>
      <c r="B6" s="72"/>
      <c r="C6" s="72"/>
      <c r="D6" s="72"/>
      <c r="E6" s="72"/>
    </row>
    <row r="7" spans="1:5" x14ac:dyDescent="0.25">
      <c r="A7" s="85" t="s">
        <v>25</v>
      </c>
      <c r="B7" s="85"/>
      <c r="C7" s="85"/>
      <c r="D7" s="85"/>
      <c r="E7" s="85"/>
    </row>
    <row r="8" spans="1:5" x14ac:dyDescent="0.25">
      <c r="A8" s="77" t="s">
        <v>1</v>
      </c>
      <c r="B8" s="77"/>
      <c r="C8" s="77"/>
      <c r="D8" s="77"/>
      <c r="E8" s="77"/>
    </row>
    <row r="9" spans="1:5" x14ac:dyDescent="0.25">
      <c r="A9" s="72" t="s">
        <v>26</v>
      </c>
      <c r="B9" s="72"/>
      <c r="C9" s="72"/>
      <c r="D9" s="72"/>
      <c r="E9" s="72"/>
    </row>
    <row r="10" spans="1:5" ht="25.5" customHeight="1" x14ac:dyDescent="0.25">
      <c r="A10" s="86" t="s">
        <v>14</v>
      </c>
      <c r="B10" s="87"/>
      <c r="C10" s="87"/>
      <c r="D10" s="87"/>
      <c r="E10" s="87"/>
    </row>
    <row r="11" spans="1:5" ht="30" customHeight="1" x14ac:dyDescent="0.25">
      <c r="A11" s="72" t="s">
        <v>27</v>
      </c>
      <c r="B11" s="72"/>
      <c r="C11" s="72"/>
      <c r="D11" s="72"/>
      <c r="E11" s="72"/>
    </row>
    <row r="12" spans="1:5" x14ac:dyDescent="0.25">
      <c r="A12" s="77" t="s">
        <v>15</v>
      </c>
      <c r="B12" s="78"/>
      <c r="C12" s="78"/>
      <c r="D12" s="78"/>
      <c r="E12" s="78"/>
    </row>
    <row r="13" spans="1:5" x14ac:dyDescent="0.25">
      <c r="A13" s="72" t="s">
        <v>22</v>
      </c>
      <c r="B13" s="72"/>
      <c r="C13" s="72"/>
      <c r="D13" s="72"/>
      <c r="E13" s="72"/>
    </row>
    <row r="14" spans="1:5" x14ac:dyDescent="0.25">
      <c r="A14" s="77" t="s">
        <v>2</v>
      </c>
      <c r="B14" s="78"/>
      <c r="C14" s="78"/>
      <c r="D14" s="78"/>
      <c r="E14" s="78"/>
    </row>
    <row r="15" spans="1:5" x14ac:dyDescent="0.25">
      <c r="A15" s="72" t="s">
        <v>41</v>
      </c>
      <c r="B15" s="72"/>
      <c r="C15" s="72"/>
      <c r="D15" s="72"/>
      <c r="E15" s="72"/>
    </row>
    <row r="16" spans="1:5" x14ac:dyDescent="0.25">
      <c r="A16" s="77" t="s">
        <v>16</v>
      </c>
      <c r="B16" s="78"/>
      <c r="C16" s="78"/>
      <c r="D16" s="78"/>
      <c r="E16" s="78"/>
    </row>
    <row r="17" spans="1:7" ht="27" customHeight="1" x14ac:dyDescent="0.25">
      <c r="A17" s="72" t="s">
        <v>17</v>
      </c>
      <c r="B17" s="72"/>
      <c r="C17" s="72"/>
      <c r="D17" s="72"/>
      <c r="E17" s="72"/>
    </row>
    <row r="18" spans="1:7" ht="58.5" customHeight="1" x14ac:dyDescent="0.25">
      <c r="A18" s="72" t="s">
        <v>35</v>
      </c>
      <c r="B18" s="72"/>
      <c r="C18" s="72"/>
      <c r="D18" s="72"/>
      <c r="E18" s="72"/>
    </row>
    <row r="19" spans="1:7" ht="29.25" customHeight="1" x14ac:dyDescent="0.25">
      <c r="A19" s="79" t="s">
        <v>28</v>
      </c>
      <c r="B19" s="79"/>
      <c r="C19" s="79"/>
      <c r="D19" s="79"/>
      <c r="E19" s="79"/>
    </row>
    <row r="20" spans="1:7" x14ac:dyDescent="0.25">
      <c r="A20" s="79"/>
      <c r="B20" s="79"/>
      <c r="C20" s="79"/>
      <c r="D20" s="79"/>
      <c r="E20" s="79"/>
      <c r="F20" s="2">
        <v>355.4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2" t="s">
        <v>40</v>
      </c>
      <c r="B22" s="9" t="s">
        <v>33</v>
      </c>
      <c r="C22" s="3" t="s">
        <v>4</v>
      </c>
      <c r="D22" s="3">
        <v>19.66</v>
      </c>
      <c r="E22" s="8">
        <f>D22*F20*G20</f>
        <v>20961.491999999998</v>
      </c>
    </row>
    <row r="23" spans="1:7" x14ac:dyDescent="0.25">
      <c r="A23" s="7" t="s">
        <v>39</v>
      </c>
      <c r="B23" s="9" t="s">
        <v>23</v>
      </c>
      <c r="C23" s="3" t="s">
        <v>4</v>
      </c>
      <c r="D23" s="3">
        <v>5.12</v>
      </c>
      <c r="E23" s="8">
        <f>D23*F20*G20</f>
        <v>5458.9439999999995</v>
      </c>
    </row>
    <row r="24" spans="1:7" x14ac:dyDescent="0.25">
      <c r="A24" s="7" t="s">
        <v>30</v>
      </c>
      <c r="B24" s="9" t="s">
        <v>55</v>
      </c>
      <c r="C24" s="3" t="s">
        <v>31</v>
      </c>
      <c r="D24" s="3"/>
      <c r="E24" s="8">
        <v>0</v>
      </c>
    </row>
    <row r="25" spans="1:7" x14ac:dyDescent="0.25">
      <c r="A25" s="44" t="s">
        <v>58</v>
      </c>
      <c r="B25" s="9" t="s">
        <v>59</v>
      </c>
      <c r="C25" s="3" t="s">
        <v>31</v>
      </c>
      <c r="D25" s="3"/>
      <c r="E25" s="8">
        <v>59610.9</v>
      </c>
    </row>
    <row r="26" spans="1:7" s="13" customFormat="1" ht="14.25" x14ac:dyDescent="0.2">
      <c r="A26" s="23" t="s">
        <v>24</v>
      </c>
      <c r="B26" s="10"/>
      <c r="C26" s="11"/>
      <c r="D26" s="11"/>
      <c r="E26" s="12">
        <f>SUM(E22:E25)</f>
        <v>86031.335999999996</v>
      </c>
    </row>
    <row r="28" spans="1:7" ht="31.5" customHeight="1" x14ac:dyDescent="0.25">
      <c r="A28" s="80" t="s">
        <v>60</v>
      </c>
      <c r="B28" s="80"/>
      <c r="C28" s="80"/>
      <c r="D28" s="80"/>
      <c r="E28" s="80"/>
    </row>
    <row r="29" spans="1:7" ht="31.5" customHeight="1" x14ac:dyDescent="0.25">
      <c r="A29" s="72" t="s">
        <v>21</v>
      </c>
      <c r="B29" s="72"/>
      <c r="C29" s="72"/>
      <c r="D29" s="72"/>
      <c r="E29" s="72"/>
    </row>
    <row r="30" spans="1:7" x14ac:dyDescent="0.25">
      <c r="A30" s="72" t="s">
        <v>20</v>
      </c>
      <c r="B30" s="72"/>
      <c r="C30" s="72"/>
      <c r="D30" s="72"/>
      <c r="E30" s="72"/>
    </row>
    <row r="31" spans="1:7" ht="31.5" customHeight="1" x14ac:dyDescent="0.25">
      <c r="A31" s="72" t="s">
        <v>32</v>
      </c>
      <c r="B31" s="72"/>
      <c r="C31" s="72"/>
      <c r="D31" s="72"/>
      <c r="E31" s="72"/>
    </row>
    <row r="32" spans="1:7" x14ac:dyDescent="0.25">
      <c r="A32" s="72" t="s">
        <v>18</v>
      </c>
      <c r="B32" s="72"/>
      <c r="C32" s="72"/>
      <c r="D32" s="72"/>
      <c r="E32" s="72"/>
    </row>
    <row r="33" spans="1:5" x14ac:dyDescent="0.25">
      <c r="A33" s="36"/>
      <c r="B33" s="36"/>
      <c r="C33" s="36"/>
      <c r="D33" s="36"/>
      <c r="E33" s="36"/>
    </row>
    <row r="34" spans="1:5" x14ac:dyDescent="0.25">
      <c r="A34" s="76" t="s">
        <v>5</v>
      </c>
      <c r="B34" s="76"/>
      <c r="C34" s="76"/>
      <c r="D34" s="76"/>
      <c r="E34" s="76"/>
    </row>
    <row r="35" spans="1:5" x14ac:dyDescent="0.25">
      <c r="A35" s="72" t="s">
        <v>18</v>
      </c>
      <c r="B35" s="72"/>
      <c r="C35" s="72"/>
      <c r="D35" s="72"/>
      <c r="E35" s="72"/>
    </row>
    <row r="36" spans="1:5" x14ac:dyDescent="0.25">
      <c r="A36" s="73" t="s">
        <v>43</v>
      </c>
      <c r="B36" s="73"/>
      <c r="C36" s="73"/>
      <c r="D36" s="73"/>
      <c r="E36" s="5"/>
    </row>
    <row r="37" spans="1:5" x14ac:dyDescent="0.25">
      <c r="B37" s="74" t="s">
        <v>19</v>
      </c>
      <c r="C37" s="74"/>
      <c r="D37" s="74"/>
      <c r="E37" s="6" t="s">
        <v>6</v>
      </c>
    </row>
    <row r="38" spans="1:5" x14ac:dyDescent="0.25">
      <c r="A38" s="37"/>
      <c r="B38" s="37"/>
      <c r="C38" s="37"/>
      <c r="D38" s="37"/>
      <c r="E38" s="37"/>
    </row>
    <row r="39" spans="1:5" x14ac:dyDescent="0.25">
      <c r="A39" s="75" t="s">
        <v>29</v>
      </c>
      <c r="B39" s="75"/>
      <c r="C39" s="75"/>
      <c r="D39" s="75"/>
      <c r="E39" s="5"/>
    </row>
    <row r="40" spans="1:5" x14ac:dyDescent="0.25">
      <c r="B40" s="74" t="s">
        <v>19</v>
      </c>
      <c r="C40" s="74"/>
      <c r="D40" s="74"/>
      <c r="E40" s="6" t="s">
        <v>6</v>
      </c>
    </row>
    <row r="42" spans="1:5" x14ac:dyDescent="0.25">
      <c r="A42" s="17" t="s">
        <v>42</v>
      </c>
    </row>
    <row r="43" spans="1:5" x14ac:dyDescent="0.25">
      <c r="A43" s="13" t="s">
        <v>34</v>
      </c>
    </row>
    <row r="44" spans="1:5" x14ac:dyDescent="0.25">
      <c r="A44" s="2" t="s">
        <v>38</v>
      </c>
      <c r="B44" s="14">
        <f>'2кв'!B49</f>
        <v>22708.305999999997</v>
      </c>
    </row>
    <row r="45" spans="1:5" ht="18" customHeight="1" x14ac:dyDescent="0.25">
      <c r="A45" s="2" t="s">
        <v>61</v>
      </c>
      <c r="B45" s="18"/>
    </row>
    <row r="46" spans="1:5" ht="17.25" customHeight="1" x14ac:dyDescent="0.25">
      <c r="A46" s="2" t="s">
        <v>45</v>
      </c>
      <c r="B46" s="19">
        <v>27852.67</v>
      </c>
    </row>
    <row r="47" spans="1:5" ht="17.25" customHeight="1" x14ac:dyDescent="0.25">
      <c r="A47" s="2" t="s">
        <v>62</v>
      </c>
      <c r="B47" s="19">
        <v>29805.360000000001</v>
      </c>
    </row>
    <row r="48" spans="1:5" ht="30" x14ac:dyDescent="0.25">
      <c r="A48" s="39" t="s">
        <v>36</v>
      </c>
      <c r="B48" s="19">
        <f>E26</f>
        <v>86031.335999999996</v>
      </c>
    </row>
    <row r="49" spans="1:2" x14ac:dyDescent="0.25">
      <c r="A49" s="15" t="s">
        <v>37</v>
      </c>
      <c r="B49" s="20">
        <f>B44+B46+B47-B48</f>
        <v>-5665</v>
      </c>
    </row>
    <row r="51" spans="1:2" x14ac:dyDescent="0.25">
      <c r="B51" s="16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28" zoomScaleSheetLayoutView="100" workbookViewId="0">
      <selection activeCell="B44" sqref="B44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81" t="s">
        <v>11</v>
      </c>
      <c r="B1" s="81"/>
      <c r="C1" s="81"/>
      <c r="D1" s="81"/>
      <c r="E1" s="81"/>
    </row>
    <row r="2" spans="1:5" ht="30" customHeight="1" x14ac:dyDescent="0.25">
      <c r="A2" s="82" t="s">
        <v>12</v>
      </c>
      <c r="B2" s="83"/>
      <c r="C2" s="83"/>
      <c r="D2" s="83"/>
      <c r="E2" s="83"/>
    </row>
    <row r="3" spans="1:5" x14ac:dyDescent="0.25">
      <c r="A3" s="84" t="s">
        <v>63</v>
      </c>
      <c r="B3" s="84"/>
      <c r="C3" s="84"/>
      <c r="D3" s="84"/>
      <c r="E3" s="84"/>
    </row>
    <row r="4" spans="1:5" s="1" customFormat="1" ht="15.75" x14ac:dyDescent="0.25">
      <c r="A4" s="21" t="s">
        <v>13</v>
      </c>
      <c r="B4" s="4"/>
      <c r="C4" s="4"/>
      <c r="D4" s="2"/>
      <c r="E4" s="45">
        <v>46022</v>
      </c>
    </row>
    <row r="5" spans="1:5" x14ac:dyDescent="0.25">
      <c r="A5" s="42"/>
      <c r="B5" s="4"/>
      <c r="C5" s="4"/>
      <c r="D5" s="4"/>
      <c r="E5" s="4"/>
    </row>
    <row r="6" spans="1:5" x14ac:dyDescent="0.25">
      <c r="A6" s="72" t="s">
        <v>0</v>
      </c>
      <c r="B6" s="72"/>
      <c r="C6" s="72"/>
      <c r="D6" s="72"/>
      <c r="E6" s="72"/>
    </row>
    <row r="7" spans="1:5" x14ac:dyDescent="0.25">
      <c r="A7" s="85" t="s">
        <v>25</v>
      </c>
      <c r="B7" s="85"/>
      <c r="C7" s="85"/>
      <c r="D7" s="85"/>
      <c r="E7" s="85"/>
    </row>
    <row r="8" spans="1:5" x14ac:dyDescent="0.25">
      <c r="A8" s="77" t="s">
        <v>1</v>
      </c>
      <c r="B8" s="77"/>
      <c r="C8" s="77"/>
      <c r="D8" s="77"/>
      <c r="E8" s="77"/>
    </row>
    <row r="9" spans="1:5" x14ac:dyDescent="0.25">
      <c r="A9" s="72" t="s">
        <v>26</v>
      </c>
      <c r="B9" s="72"/>
      <c r="C9" s="72"/>
      <c r="D9" s="72"/>
      <c r="E9" s="72"/>
    </row>
    <row r="10" spans="1:5" ht="25.5" customHeight="1" x14ac:dyDescent="0.25">
      <c r="A10" s="86" t="s">
        <v>14</v>
      </c>
      <c r="B10" s="87"/>
      <c r="C10" s="87"/>
      <c r="D10" s="87"/>
      <c r="E10" s="87"/>
    </row>
    <row r="11" spans="1:5" ht="30" customHeight="1" x14ac:dyDescent="0.25">
      <c r="A11" s="72" t="s">
        <v>27</v>
      </c>
      <c r="B11" s="72"/>
      <c r="C11" s="72"/>
      <c r="D11" s="72"/>
      <c r="E11" s="72"/>
    </row>
    <row r="12" spans="1:5" x14ac:dyDescent="0.25">
      <c r="A12" s="77" t="s">
        <v>15</v>
      </c>
      <c r="B12" s="78"/>
      <c r="C12" s="78"/>
      <c r="D12" s="78"/>
      <c r="E12" s="78"/>
    </row>
    <row r="13" spans="1:5" x14ac:dyDescent="0.25">
      <c r="A13" s="72" t="s">
        <v>22</v>
      </c>
      <c r="B13" s="72"/>
      <c r="C13" s="72"/>
      <c r="D13" s="72"/>
      <c r="E13" s="72"/>
    </row>
    <row r="14" spans="1:5" x14ac:dyDescent="0.25">
      <c r="A14" s="77" t="s">
        <v>2</v>
      </c>
      <c r="B14" s="78"/>
      <c r="C14" s="78"/>
      <c r="D14" s="78"/>
      <c r="E14" s="78"/>
    </row>
    <row r="15" spans="1:5" x14ac:dyDescent="0.25">
      <c r="A15" s="72" t="s">
        <v>41</v>
      </c>
      <c r="B15" s="72"/>
      <c r="C15" s="72"/>
      <c r="D15" s="72"/>
      <c r="E15" s="72"/>
    </row>
    <row r="16" spans="1:5" x14ac:dyDescent="0.25">
      <c r="A16" s="77" t="s">
        <v>16</v>
      </c>
      <c r="B16" s="78"/>
      <c r="C16" s="78"/>
      <c r="D16" s="78"/>
      <c r="E16" s="78"/>
    </row>
    <row r="17" spans="1:7" ht="27" customHeight="1" x14ac:dyDescent="0.25">
      <c r="A17" s="72" t="s">
        <v>17</v>
      </c>
      <c r="B17" s="72"/>
      <c r="C17" s="72"/>
      <c r="D17" s="72"/>
      <c r="E17" s="72"/>
    </row>
    <row r="18" spans="1:7" ht="58.5" customHeight="1" x14ac:dyDescent="0.25">
      <c r="A18" s="72" t="s">
        <v>35</v>
      </c>
      <c r="B18" s="72"/>
      <c r="C18" s="72"/>
      <c r="D18" s="72"/>
      <c r="E18" s="72"/>
    </row>
    <row r="19" spans="1:7" ht="29.25" customHeight="1" x14ac:dyDescent="0.25">
      <c r="A19" s="79" t="s">
        <v>28</v>
      </c>
      <c r="B19" s="79"/>
      <c r="C19" s="79"/>
      <c r="D19" s="79"/>
      <c r="E19" s="79"/>
    </row>
    <row r="20" spans="1:7" x14ac:dyDescent="0.25">
      <c r="A20" s="79"/>
      <c r="B20" s="79"/>
      <c r="C20" s="79"/>
      <c r="D20" s="79"/>
      <c r="E20" s="79"/>
      <c r="F20" s="2">
        <v>355.4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2" t="s">
        <v>40</v>
      </c>
      <c r="B22" s="9" t="s">
        <v>33</v>
      </c>
      <c r="C22" s="3" t="s">
        <v>4</v>
      </c>
      <c r="D22" s="3">
        <v>19.66</v>
      </c>
      <c r="E22" s="8">
        <f>D22*F20*G20</f>
        <v>20961.491999999998</v>
      </c>
    </row>
    <row r="23" spans="1:7" x14ac:dyDescent="0.25">
      <c r="A23" s="7" t="s">
        <v>39</v>
      </c>
      <c r="B23" s="9" t="s">
        <v>23</v>
      </c>
      <c r="C23" s="3" t="s">
        <v>4</v>
      </c>
      <c r="D23" s="3">
        <v>5.12</v>
      </c>
      <c r="E23" s="8">
        <f>D23*F20*G20</f>
        <v>5458.9439999999995</v>
      </c>
    </row>
    <row r="24" spans="1:7" x14ac:dyDescent="0.25">
      <c r="A24" s="7" t="s">
        <v>30</v>
      </c>
      <c r="B24" s="9" t="s">
        <v>64</v>
      </c>
      <c r="C24" s="3" t="s">
        <v>31</v>
      </c>
      <c r="D24" s="3"/>
      <c r="E24" s="8">
        <v>0</v>
      </c>
    </row>
    <row r="25" spans="1:7" ht="30" x14ac:dyDescent="0.25">
      <c r="A25" s="44" t="s">
        <v>82</v>
      </c>
      <c r="B25" s="9" t="s">
        <v>83</v>
      </c>
      <c r="C25" s="3" t="s">
        <v>31</v>
      </c>
      <c r="D25" s="3"/>
      <c r="E25" s="8">
        <v>2016</v>
      </c>
    </row>
    <row r="26" spans="1:7" s="13" customFormat="1" ht="14.25" x14ac:dyDescent="0.2">
      <c r="A26" s="23" t="s">
        <v>24</v>
      </c>
      <c r="B26" s="10"/>
      <c r="C26" s="11"/>
      <c r="D26" s="11"/>
      <c r="E26" s="12">
        <f>SUM(E22:E25)</f>
        <v>28436.435999999998</v>
      </c>
    </row>
    <row r="28" spans="1:7" ht="31.5" customHeight="1" x14ac:dyDescent="0.25">
      <c r="A28" s="80" t="s">
        <v>84</v>
      </c>
      <c r="B28" s="80"/>
      <c r="C28" s="80"/>
      <c r="D28" s="80"/>
      <c r="E28" s="80"/>
    </row>
    <row r="29" spans="1:7" ht="31.5" customHeight="1" x14ac:dyDescent="0.25">
      <c r="A29" s="72" t="s">
        <v>21</v>
      </c>
      <c r="B29" s="72"/>
      <c r="C29" s="72"/>
      <c r="D29" s="72"/>
      <c r="E29" s="72"/>
    </row>
    <row r="30" spans="1:7" x14ac:dyDescent="0.25">
      <c r="A30" s="72" t="s">
        <v>20</v>
      </c>
      <c r="B30" s="72"/>
      <c r="C30" s="72"/>
      <c r="D30" s="72"/>
      <c r="E30" s="72"/>
    </row>
    <row r="31" spans="1:7" ht="31.5" customHeight="1" x14ac:dyDescent="0.25">
      <c r="A31" s="72" t="s">
        <v>32</v>
      </c>
      <c r="B31" s="72"/>
      <c r="C31" s="72"/>
      <c r="D31" s="72"/>
      <c r="E31" s="72"/>
    </row>
    <row r="32" spans="1:7" x14ac:dyDescent="0.25">
      <c r="A32" s="72" t="s">
        <v>18</v>
      </c>
      <c r="B32" s="72"/>
      <c r="C32" s="72"/>
      <c r="D32" s="72"/>
      <c r="E32" s="72"/>
    </row>
    <row r="33" spans="1:5" x14ac:dyDescent="0.25">
      <c r="A33" s="40"/>
      <c r="B33" s="40"/>
      <c r="C33" s="40"/>
      <c r="D33" s="40"/>
      <c r="E33" s="40"/>
    </row>
    <row r="34" spans="1:5" x14ac:dyDescent="0.25">
      <c r="A34" s="76" t="s">
        <v>5</v>
      </c>
      <c r="B34" s="76"/>
      <c r="C34" s="76"/>
      <c r="D34" s="76"/>
      <c r="E34" s="76"/>
    </row>
    <row r="35" spans="1:5" x14ac:dyDescent="0.25">
      <c r="A35" s="72" t="s">
        <v>18</v>
      </c>
      <c r="B35" s="72"/>
      <c r="C35" s="72"/>
      <c r="D35" s="72"/>
      <c r="E35" s="72"/>
    </row>
    <row r="36" spans="1:5" x14ac:dyDescent="0.25">
      <c r="A36" s="73" t="s">
        <v>43</v>
      </c>
      <c r="B36" s="73"/>
      <c r="C36" s="73"/>
      <c r="D36" s="73"/>
      <c r="E36" s="5"/>
    </row>
    <row r="37" spans="1:5" x14ac:dyDescent="0.25">
      <c r="B37" s="74" t="s">
        <v>19</v>
      </c>
      <c r="C37" s="74"/>
      <c r="D37" s="74"/>
      <c r="E37" s="6" t="s">
        <v>6</v>
      </c>
    </row>
    <row r="38" spans="1:5" x14ac:dyDescent="0.25">
      <c r="A38" s="41"/>
      <c r="B38" s="41"/>
      <c r="C38" s="41"/>
      <c r="D38" s="41"/>
      <c r="E38" s="41"/>
    </row>
    <row r="39" spans="1:5" x14ac:dyDescent="0.25">
      <c r="A39" s="75" t="s">
        <v>29</v>
      </c>
      <c r="B39" s="75"/>
      <c r="C39" s="75"/>
      <c r="D39" s="75"/>
      <c r="E39" s="5"/>
    </row>
    <row r="40" spans="1:5" x14ac:dyDescent="0.25">
      <c r="B40" s="74" t="s">
        <v>19</v>
      </c>
      <c r="C40" s="74"/>
      <c r="D40" s="74"/>
      <c r="E40" s="6" t="s">
        <v>6</v>
      </c>
    </row>
    <row r="42" spans="1:5" x14ac:dyDescent="0.25">
      <c r="A42" s="17" t="s">
        <v>42</v>
      </c>
    </row>
    <row r="43" spans="1:5" x14ac:dyDescent="0.25">
      <c r="A43" s="13" t="s">
        <v>34</v>
      </c>
    </row>
    <row r="44" spans="1:5" x14ac:dyDescent="0.25">
      <c r="A44" s="2" t="s">
        <v>38</v>
      </c>
      <c r="B44" s="14">
        <f>'3кв'!B49</f>
        <v>-5665</v>
      </c>
    </row>
    <row r="45" spans="1:5" ht="18" customHeight="1" x14ac:dyDescent="0.25">
      <c r="A45" s="2" t="s">
        <v>61</v>
      </c>
      <c r="B45" s="18"/>
    </row>
    <row r="46" spans="1:5" ht="17.25" customHeight="1" x14ac:dyDescent="0.25">
      <c r="A46" s="2" t="s">
        <v>45</v>
      </c>
      <c r="B46" s="19">
        <v>28808.67</v>
      </c>
    </row>
    <row r="47" spans="1:5" ht="17.25" customHeight="1" x14ac:dyDescent="0.25">
      <c r="A47" s="2" t="s">
        <v>62</v>
      </c>
      <c r="B47" s="19">
        <f>19807.24+63</f>
        <v>19870.240000000002</v>
      </c>
    </row>
    <row r="48" spans="1:5" ht="30" x14ac:dyDescent="0.25">
      <c r="A48" s="43" t="s">
        <v>36</v>
      </c>
      <c r="B48" s="19">
        <f>E26</f>
        <v>28436.435999999998</v>
      </c>
    </row>
    <row r="49" spans="1:2" x14ac:dyDescent="0.25">
      <c r="A49" s="15" t="s">
        <v>37</v>
      </c>
      <c r="B49" s="20">
        <f>B44+B46+B47-B48</f>
        <v>14577.474000000006</v>
      </c>
    </row>
    <row r="51" spans="1:2" x14ac:dyDescent="0.25">
      <c r="B51" s="16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BreakPreview" topLeftCell="A4" zoomScaleSheetLayoutView="100" workbookViewId="0">
      <selection activeCell="A23" sqref="A23:C32"/>
    </sheetView>
  </sheetViews>
  <sheetFormatPr defaultRowHeight="15.75" x14ac:dyDescent="0.25"/>
  <cols>
    <col min="1" max="1" width="10.5703125" style="47" customWidth="1"/>
    <col min="2" max="2" width="62.5703125" style="47" customWidth="1"/>
    <col min="3" max="3" width="15.28515625" style="47" customWidth="1"/>
    <col min="4" max="4" width="11.85546875" style="47" customWidth="1"/>
    <col min="5" max="5" width="14.7109375" style="47" customWidth="1"/>
    <col min="6" max="6" width="12.42578125" style="47" customWidth="1"/>
    <col min="7" max="7" width="12" style="47" customWidth="1"/>
    <col min="8" max="8" width="13.5703125" style="47" customWidth="1"/>
    <col min="9" max="16384" width="9.140625" style="47"/>
  </cols>
  <sheetData>
    <row r="1" spans="1:5" x14ac:dyDescent="0.25">
      <c r="A1" s="89" t="s">
        <v>65</v>
      </c>
      <c r="B1" s="89"/>
      <c r="C1" s="89"/>
      <c r="D1" s="46"/>
    </row>
    <row r="2" spans="1:5" x14ac:dyDescent="0.25">
      <c r="A2" s="90" t="s">
        <v>66</v>
      </c>
      <c r="B2" s="90"/>
      <c r="C2" s="90"/>
      <c r="D2" s="48"/>
    </row>
    <row r="3" spans="1:5" x14ac:dyDescent="0.25">
      <c r="A3" s="90" t="s">
        <v>80</v>
      </c>
      <c r="B3" s="90"/>
      <c r="C3" s="90"/>
      <c r="D3" s="48"/>
    </row>
    <row r="4" spans="1:5" x14ac:dyDescent="0.25">
      <c r="A4" s="89" t="s">
        <v>67</v>
      </c>
      <c r="B4" s="89"/>
      <c r="C4" s="89"/>
      <c r="D4" s="46"/>
    </row>
    <row r="5" spans="1:5" x14ac:dyDescent="0.25">
      <c r="A5" s="91"/>
      <c r="B5" s="91"/>
      <c r="C5" s="91"/>
      <c r="D5" s="1"/>
    </row>
    <row r="6" spans="1:5" x14ac:dyDescent="0.25">
      <c r="A6" s="48"/>
      <c r="B6" s="49" t="s">
        <v>68</v>
      </c>
      <c r="C6" s="50">
        <f>'1кв'!B44</f>
        <v>10540.88</v>
      </c>
      <c r="D6" s="51"/>
    </row>
    <row r="7" spans="1:5" x14ac:dyDescent="0.25">
      <c r="A7" s="52" t="s">
        <v>69</v>
      </c>
      <c r="B7" s="49" t="s">
        <v>86</v>
      </c>
      <c r="C7" s="50"/>
      <c r="D7" s="51"/>
    </row>
    <row r="8" spans="1:5" x14ac:dyDescent="0.25">
      <c r="B8" s="53" t="s">
        <v>70</v>
      </c>
      <c r="C8" s="54">
        <f>'1кв'!B46+'2кв'!B46+'3кв'!B46+'4кв'!B46</f>
        <v>108542.65</v>
      </c>
      <c r="D8" s="55"/>
    </row>
    <row r="9" spans="1:5" x14ac:dyDescent="0.25">
      <c r="B9" s="56" t="s">
        <v>85</v>
      </c>
      <c r="C9" s="54">
        <f>'3кв'!B47+'4кв'!B47+'2кв'!B47</f>
        <v>59610.720000000008</v>
      </c>
      <c r="D9" s="55"/>
    </row>
    <row r="10" spans="1:5" x14ac:dyDescent="0.25">
      <c r="A10" s="57"/>
      <c r="B10" s="53" t="s">
        <v>71</v>
      </c>
      <c r="C10" s="58">
        <f>SUM(C8:C9)</f>
        <v>168153.37</v>
      </c>
      <c r="D10" s="51"/>
    </row>
    <row r="11" spans="1:5" x14ac:dyDescent="0.25">
      <c r="A11" s="1"/>
      <c r="B11" s="88"/>
      <c r="C11" s="88"/>
      <c r="D11" s="59"/>
    </row>
    <row r="12" spans="1:5" x14ac:dyDescent="0.25">
      <c r="A12" s="60" t="s">
        <v>72</v>
      </c>
      <c r="B12" s="56" t="s">
        <v>73</v>
      </c>
      <c r="C12" s="54">
        <f>'1кв'!E22+'2кв'!E22+'3кв'!E22+'4кв'!E22</f>
        <v>81436.356</v>
      </c>
      <c r="D12" s="59"/>
    </row>
    <row r="13" spans="1:5" x14ac:dyDescent="0.25">
      <c r="A13" s="60"/>
      <c r="B13" s="61" t="s">
        <v>39</v>
      </c>
      <c r="C13" s="54">
        <f>'1кв'!E23+'2кв'!E23+'3кв'!E23+'4кв'!E23</f>
        <v>20897.519999999997</v>
      </c>
      <c r="D13" s="59"/>
    </row>
    <row r="14" spans="1:5" x14ac:dyDescent="0.25">
      <c r="A14" s="1"/>
      <c r="B14" s="61" t="s">
        <v>30</v>
      </c>
      <c r="C14" s="54">
        <f>'1кв'!E24+'2кв'!E24+'3кв'!E24+'4кв'!E24</f>
        <v>156</v>
      </c>
      <c r="D14" s="59"/>
      <c r="E14" s="62"/>
    </row>
    <row r="15" spans="1:5" x14ac:dyDescent="0.25">
      <c r="A15" s="60"/>
      <c r="B15" s="63" t="s">
        <v>87</v>
      </c>
      <c r="C15" s="54">
        <v>0</v>
      </c>
      <c r="D15" s="59"/>
    </row>
    <row r="16" spans="1:5" x14ac:dyDescent="0.25">
      <c r="A16" s="60"/>
      <c r="B16" s="64" t="s">
        <v>74</v>
      </c>
      <c r="C16" s="54">
        <f>SUM(C18:C19)</f>
        <v>61626.9</v>
      </c>
      <c r="D16" s="59"/>
    </row>
    <row r="17" spans="1:5" x14ac:dyDescent="0.25">
      <c r="A17" s="60"/>
      <c r="B17" s="64" t="s">
        <v>75</v>
      </c>
      <c r="C17" s="54"/>
      <c r="D17" s="59"/>
    </row>
    <row r="18" spans="1:5" x14ac:dyDescent="0.25">
      <c r="A18" s="60"/>
      <c r="B18" s="64" t="s">
        <v>58</v>
      </c>
      <c r="C18" s="54">
        <f>'3кв'!E25</f>
        <v>59610.9</v>
      </c>
      <c r="D18" s="59"/>
    </row>
    <row r="19" spans="1:5" x14ac:dyDescent="0.25">
      <c r="A19" s="60"/>
      <c r="B19" s="44" t="s">
        <v>82</v>
      </c>
      <c r="C19" s="54">
        <v>2016</v>
      </c>
      <c r="D19" s="59"/>
    </row>
    <row r="20" spans="1:5" x14ac:dyDescent="0.25">
      <c r="A20" s="1"/>
      <c r="B20" s="65" t="s">
        <v>76</v>
      </c>
      <c r="C20" s="58">
        <f>SUM(C12:C16)</f>
        <v>164116.77599999998</v>
      </c>
      <c r="D20" s="59"/>
      <c r="E20" s="62"/>
    </row>
    <row r="21" spans="1:5" x14ac:dyDescent="0.25">
      <c r="A21" s="1"/>
      <c r="B21" s="66" t="s">
        <v>81</v>
      </c>
      <c r="C21" s="58">
        <f>C6+C10-C20</f>
        <v>14577.474000000017</v>
      </c>
      <c r="D21" s="59"/>
    </row>
    <row r="22" spans="1:5" x14ac:dyDescent="0.25">
      <c r="A22" s="1"/>
      <c r="B22" s="52"/>
      <c r="C22" s="52"/>
      <c r="D22" s="59"/>
    </row>
    <row r="23" spans="1:5" x14ac:dyDescent="0.25">
      <c r="A23" s="1"/>
      <c r="B23" s="67" t="s">
        <v>77</v>
      </c>
      <c r="C23" s="67"/>
      <c r="D23" s="59"/>
    </row>
    <row r="24" spans="1:5" x14ac:dyDescent="0.25">
      <c r="A24" s="1"/>
      <c r="B24" s="67" t="s">
        <v>88</v>
      </c>
      <c r="C24" s="68">
        <f>11924.81</f>
        <v>11924.81</v>
      </c>
      <c r="D24" s="59"/>
    </row>
    <row r="25" spans="1:5" x14ac:dyDescent="0.25">
      <c r="A25" s="1"/>
      <c r="B25" s="69" t="s">
        <v>89</v>
      </c>
      <c r="C25" s="70">
        <v>11988.58</v>
      </c>
      <c r="D25" s="59"/>
    </row>
    <row r="26" spans="1:5" x14ac:dyDescent="0.25">
      <c r="A26" s="1"/>
      <c r="B26" s="67" t="s">
        <v>78</v>
      </c>
      <c r="C26" s="71">
        <f>C25-C24</f>
        <v>63.770000000000437</v>
      </c>
      <c r="D26" s="59"/>
    </row>
    <row r="27" spans="1:5" x14ac:dyDescent="0.25">
      <c r="A27" s="1"/>
      <c r="B27" s="52"/>
      <c r="C27" s="52"/>
      <c r="D27" s="59"/>
    </row>
    <row r="28" spans="1:5" x14ac:dyDescent="0.25">
      <c r="A28" s="1" t="s">
        <v>79</v>
      </c>
      <c r="B28" s="52" t="s">
        <v>90</v>
      </c>
      <c r="C28" s="52"/>
      <c r="D28" s="59"/>
    </row>
    <row r="29" spans="1:5" x14ac:dyDescent="0.25">
      <c r="A29" s="1"/>
      <c r="B29" s="52" t="s">
        <v>91</v>
      </c>
      <c r="C29" s="52"/>
      <c r="D29" s="59"/>
    </row>
    <row r="30" spans="1:5" x14ac:dyDescent="0.25">
      <c r="A30" s="1"/>
      <c r="B30" s="52" t="s">
        <v>92</v>
      </c>
      <c r="C30" s="52"/>
      <c r="D30" s="59"/>
    </row>
    <row r="31" spans="1:5" x14ac:dyDescent="0.25">
      <c r="A31" s="1"/>
      <c r="B31" s="69"/>
      <c r="C31" s="52"/>
      <c r="D31" s="59"/>
    </row>
    <row r="32" spans="1:5" x14ac:dyDescent="0.25">
      <c r="A32" s="1"/>
      <c r="B32" s="52"/>
      <c r="C32" s="52"/>
      <c r="D32" s="59"/>
    </row>
    <row r="33" spans="1:4" x14ac:dyDescent="0.25">
      <c r="A33" s="1"/>
      <c r="B33" s="52"/>
      <c r="C33" s="52"/>
      <c r="D33" s="59"/>
    </row>
    <row r="34" spans="1:4" x14ac:dyDescent="0.25">
      <c r="A34" s="1"/>
      <c r="B34" s="52"/>
      <c r="C34" s="52"/>
      <c r="D34" s="59"/>
    </row>
  </sheetData>
  <mergeCells count="6">
    <mergeCell ref="B11:C11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2026-02-22T15:13:58Z</dcterms:modified>
</cp:coreProperties>
</file>