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19410" windowHeight="11010" activeTab="3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'1кв'!$A$1:$E$48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отчет!$A$1:$C$30</definedName>
  </definedNames>
  <calcPr calcId="152511"/>
</workbook>
</file>

<file path=xl/calcChain.xml><?xml version="1.0" encoding="utf-8"?>
<calcChain xmlns="http://schemas.openxmlformats.org/spreadsheetml/2006/main">
  <c r="C24" i="34" l="1"/>
  <c r="C14" i="34" l="1"/>
  <c r="C13" i="34"/>
  <c r="C12" i="34"/>
  <c r="C11" i="34"/>
  <c r="C8" i="34"/>
  <c r="C6" i="34"/>
  <c r="C15" i="34" l="1"/>
  <c r="C18" i="34" s="1"/>
  <c r="C9" i="34"/>
  <c r="C19" i="34" l="1"/>
  <c r="B44" i="33" l="1"/>
  <c r="E26" i="33"/>
  <c r="B47" i="33" s="1"/>
  <c r="E23" i="33"/>
  <c r="E22" i="33"/>
  <c r="B48" i="33" l="1"/>
  <c r="E26" i="32"/>
  <c r="E25" i="32"/>
  <c r="E25" i="31" l="1"/>
  <c r="E23" i="32" l="1"/>
  <c r="E22" i="32"/>
  <c r="B44" i="31"/>
  <c r="E23" i="31"/>
  <c r="E22" i="31"/>
  <c r="E26" i="31" s="1"/>
  <c r="B47" i="31" s="1"/>
  <c r="B48" i="31" s="1"/>
  <c r="B44" i="32" s="1"/>
  <c r="B47" i="32" l="1"/>
  <c r="B48" i="32" s="1"/>
  <c r="E23" i="30"/>
  <c r="E22" i="30"/>
  <c r="E26" i="30" l="1"/>
  <c r="B47" i="30" s="1"/>
  <c r="B48" i="30" l="1"/>
</calcChain>
</file>

<file path=xl/sharedStrings.xml><?xml version="1.0" encoding="utf-8"?>
<sst xmlns="http://schemas.openxmlformats.org/spreadsheetml/2006/main" count="247" uniqueCount="91">
  <si>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</si>
  <si>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</si>
  <si>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</si>
  <si>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</si>
  <si>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</si>
  <si>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</si>
  <si>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</si>
  <si>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</si>
  <si>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</si>
  <si>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</si>
  <si>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</si>
  <si>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</si>
  <si>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</si>
  <si>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</si>
  <si>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</si>
  <si>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</si>
  <si>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</si>
  <si>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</si>
  <si>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</si>
  <si>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</si>
  <si>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</si>
  <si>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</si>
  <si>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</si>
  <si>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</si>
  <si>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Крупской, д. 42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</si>
  <si>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№42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Крупской</t>
    </r>
  </si>
  <si>
    <t>Стоимость материалов</t>
  </si>
  <si>
    <t>Итого: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</si>
  <si>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</si>
  <si>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</si>
  <si>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1 квартал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</si>
  <si>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№43  от   01.06.2013 г.</t>
    </r>
  </si>
  <si>
    <t>Общая площадь квартир - 318,2м2</t>
  </si>
  <si>
    <t>Расходы по содержанию и тек.ремонту, руб.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</si>
  <si>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</si>
  <si>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</si>
  <si>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</si>
  <si>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 xml:space="preserve">Общехозяйственные расходы </t>
  </si>
  <si>
    <t>руб.</t>
  </si>
  <si>
    <t xml:space="preserve">Услуги по содержанию многоквартирного дома 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</si>
  <si>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б/н от 29.05.2022 г.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</si>
  <si>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Курочка Т.Е.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</si>
  <si>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Курочка Татьяны Евгеньевны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</si>
  <si>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</si>
  <si>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</si>
  <si>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Оплачено, руб</t>
  </si>
  <si>
    <t>Предъявлено населению 23 483,16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</si>
  <si>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</si>
  <si>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</si>
  <si>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тринадцать тысяч девятьсот восемнадцать рублей 95 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</si>
  <si>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</si>
  <si>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</si>
  <si>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</si>
  <si>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</si>
  <si>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</si>
  <si>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</si>
  <si>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отопления</t>
  </si>
  <si>
    <t>июнь</t>
  </si>
  <si>
    <t>ч/ч</t>
  </si>
  <si>
    <t xml:space="preserve">           2. Всего за период с "01" 04 2025 г. по "30" 06 2025 г. выполнено работ (оказано услуг) на общую сумму восемнадцать тысяч восемьсот тридцать три рубля 21  копейка.</t>
  </si>
  <si>
    <t>Замена стояка канализации ( кв 4)</t>
  </si>
  <si>
    <t>сентябрь</t>
  </si>
  <si>
    <t>ч/час</t>
  </si>
  <si>
    <t xml:space="preserve">           2. Всего за период с "01" 07 2025 г. по "30" 09 2025 г. выполнено работ (оказано услуг) на общую сумму двадцать тысяч девятьсот шестнадцать рублей 10  копеек.</t>
  </si>
  <si>
    <t>Предъявлено населению 25707,39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</si>
  <si>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</si>
  <si>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</si>
  <si>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</si>
  <si>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</si>
  <si>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Крупской, д. 42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</si>
  <si>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</si>
  <si>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</si>
  <si>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</si>
  <si>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</si>
  <si>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</si>
  <si>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</si>
  <si>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</si>
  <si>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</si>
  <si>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</si>
  <si>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</si>
  <si>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</si>
  <si>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01.01.2025г. по 31.12.2025 г.</t>
  </si>
  <si>
    <t>Остаток средств на 01.01.2026</t>
  </si>
  <si>
    <t>Непредвиденные работы 21 ч/ч</t>
  </si>
  <si>
    <t xml:space="preserve">           2. Всего за период с "01" 10  2025 г. по "31" 12  2025 г.  выполнено работ (оказано услуг) на общую сумму четырнадцать тысяч девятьсот восемьдесят семь рублей 22 копейки</t>
  </si>
  <si>
    <t>Начислено всего 98381,10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</si>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</sst>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0" fontId="16" fillId="0" borderId="0"/>
    <xf numFmtId="0" fontId="17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164" fontId="8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13" fillId="0" borderId="0" xfId="0" applyFont="1"/>
    <xf numFmtId="164" fontId="8" fillId="0" borderId="0" xfId="0" applyNumberFormat="1" applyFont="1"/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4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4" fillId="0" borderId="4" xfId="0" applyFont="1" applyFill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19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" fontId="3" fillId="0" borderId="6" xfId="1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28" zoomScaleSheetLayoutView="100" workbookViewId="0">
      <selection activeCell="K3" sqref="K3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4.7109375" style="2" customWidth="1"/>
    <col min="5" max="5" width="15.42578125" style="2" customWidth="1"/>
    <col min="6" max="7" width="9.140625" style="2"/>
    <col min="8" max="8" width="17.1406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0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47</v>
      </c>
      <c r="B3" s="75"/>
      <c r="C3" s="75"/>
      <c r="D3" s="75"/>
      <c r="E3" s="75"/>
    </row>
    <row r="4" spans="1:5" s="1" customFormat="1" ht="15.6" customHeight="1" x14ac:dyDescent="0.25">
      <c r="A4" s="21" t="s">
        <v>13</v>
      </c>
      <c r="B4" s="4"/>
      <c r="C4" s="4"/>
      <c r="D4" s="27"/>
      <c r="E4" s="26" t="s">
        <v>48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77" t="s">
        <v>24</v>
      </c>
      <c r="B7" s="77"/>
      <c r="C7" s="77"/>
      <c r="D7" s="77"/>
      <c r="E7" s="77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76" t="s">
        <v>42</v>
      </c>
      <c r="B9" s="76"/>
      <c r="C9" s="76"/>
      <c r="D9" s="76"/>
      <c r="E9" s="76"/>
    </row>
    <row r="10" spans="1:5" ht="28.5" customHeight="1" x14ac:dyDescent="0.25">
      <c r="A10" s="78" t="s">
        <v>14</v>
      </c>
      <c r="B10" s="79"/>
      <c r="C10" s="79"/>
      <c r="D10" s="79"/>
      <c r="E10" s="79"/>
    </row>
    <row r="11" spans="1:5" ht="30.75" customHeight="1" x14ac:dyDescent="0.25">
      <c r="A11" s="76" t="s">
        <v>40</v>
      </c>
      <c r="B11" s="76"/>
      <c r="C11" s="76"/>
      <c r="D11" s="76"/>
      <c r="E11" s="76"/>
    </row>
    <row r="12" spans="1:5" x14ac:dyDescent="0.25">
      <c r="A12" s="70" t="s">
        <v>15</v>
      </c>
      <c r="B12" s="71"/>
      <c r="C12" s="71"/>
      <c r="D12" s="71"/>
      <c r="E12" s="71"/>
    </row>
    <row r="13" spans="1:5" x14ac:dyDescent="0.25">
      <c r="A13" s="76" t="s">
        <v>22</v>
      </c>
      <c r="B13" s="76"/>
      <c r="C13" s="76"/>
      <c r="D13" s="76"/>
      <c r="E13" s="76"/>
    </row>
    <row r="14" spans="1:5" x14ac:dyDescent="0.25">
      <c r="A14" s="70" t="s">
        <v>2</v>
      </c>
      <c r="B14" s="71"/>
      <c r="C14" s="71"/>
      <c r="D14" s="71"/>
      <c r="E14" s="71"/>
    </row>
    <row r="15" spans="1:5" x14ac:dyDescent="0.25">
      <c r="A15" s="76" t="s">
        <v>43</v>
      </c>
      <c r="B15" s="76"/>
      <c r="C15" s="76"/>
      <c r="D15" s="76"/>
      <c r="E15" s="76"/>
    </row>
    <row r="16" spans="1:5" x14ac:dyDescent="0.25">
      <c r="A16" s="70" t="s">
        <v>16</v>
      </c>
      <c r="B16" s="71"/>
      <c r="C16" s="71"/>
      <c r="D16" s="71"/>
      <c r="E16" s="71"/>
    </row>
    <row r="17" spans="1:8" ht="30.75" customHeight="1" x14ac:dyDescent="0.25">
      <c r="A17" s="76" t="s">
        <v>17</v>
      </c>
      <c r="B17" s="76"/>
      <c r="C17" s="76"/>
      <c r="D17" s="76"/>
      <c r="E17" s="76"/>
    </row>
    <row r="18" spans="1:8" ht="60.75" customHeight="1" x14ac:dyDescent="0.25">
      <c r="A18" s="76" t="s">
        <v>31</v>
      </c>
      <c r="B18" s="76"/>
      <c r="C18" s="76"/>
      <c r="D18" s="76"/>
      <c r="E18" s="76"/>
    </row>
    <row r="19" spans="1:8" ht="30.75" customHeight="1" x14ac:dyDescent="0.25">
      <c r="A19" s="81" t="s">
        <v>25</v>
      </c>
      <c r="B19" s="81"/>
      <c r="C19" s="81"/>
      <c r="D19" s="81"/>
      <c r="E19" s="81"/>
    </row>
    <row r="20" spans="1:8" x14ac:dyDescent="0.25">
      <c r="A20" s="81"/>
      <c r="B20" s="81"/>
      <c r="C20" s="81"/>
      <c r="D20" s="81"/>
      <c r="E20" s="81"/>
      <c r="F20" s="2">
        <v>318.2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39</v>
      </c>
      <c r="B22" s="9" t="s">
        <v>36</v>
      </c>
      <c r="C22" s="3" t="s">
        <v>4</v>
      </c>
      <c r="D22" s="3">
        <v>9.67</v>
      </c>
      <c r="E22" s="8">
        <f>D22*F20*G20</f>
        <v>9230.982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4.68</v>
      </c>
      <c r="E23" s="8">
        <f>D23*F20*G20</f>
        <v>4467.5280000000002</v>
      </c>
    </row>
    <row r="24" spans="1:8" x14ac:dyDescent="0.25">
      <c r="A24" s="23" t="s">
        <v>26</v>
      </c>
      <c r="B24" s="9" t="s">
        <v>30</v>
      </c>
      <c r="C24" s="24" t="s">
        <v>38</v>
      </c>
      <c r="D24" s="24"/>
      <c r="E24" s="25">
        <v>220.44</v>
      </c>
    </row>
    <row r="25" spans="1:8" x14ac:dyDescent="0.25">
      <c r="A25" s="32"/>
      <c r="B25" s="9"/>
      <c r="C25" s="24"/>
      <c r="D25" s="3"/>
      <c r="E25" s="8"/>
    </row>
    <row r="26" spans="1:8" s="14" customFormat="1" ht="14.25" x14ac:dyDescent="0.2">
      <c r="A26" s="10" t="s">
        <v>27</v>
      </c>
      <c r="B26" s="11"/>
      <c r="C26" s="12"/>
      <c r="D26" s="12"/>
      <c r="E26" s="13">
        <f>SUM(E22:E25)</f>
        <v>13918.95</v>
      </c>
    </row>
    <row r="28" spans="1:8" ht="31.5" customHeight="1" x14ac:dyDescent="0.25">
      <c r="A28" s="82" t="s">
        <v>49</v>
      </c>
      <c r="B28" s="82"/>
      <c r="C28" s="82"/>
      <c r="D28" s="82"/>
      <c r="E28" s="82"/>
    </row>
    <row r="29" spans="1:8" ht="30" customHeight="1" x14ac:dyDescent="0.25">
      <c r="A29" s="76" t="s">
        <v>21</v>
      </c>
      <c r="B29" s="76"/>
      <c r="C29" s="76"/>
      <c r="D29" s="76"/>
      <c r="E29" s="76"/>
    </row>
    <row r="30" spans="1:8" x14ac:dyDescent="0.25">
      <c r="A30" s="76" t="s">
        <v>20</v>
      </c>
      <c r="B30" s="76"/>
      <c r="C30" s="76"/>
      <c r="D30" s="76"/>
      <c r="E30" s="76"/>
      <c r="F30" s="14"/>
      <c r="G30" s="14"/>
      <c r="H30" s="15"/>
    </row>
    <row r="31" spans="1:8" ht="31.5" customHeight="1" x14ac:dyDescent="0.25">
      <c r="A31" s="76" t="s">
        <v>28</v>
      </c>
      <c r="B31" s="76"/>
      <c r="C31" s="76"/>
      <c r="D31" s="76"/>
      <c r="E31" s="76"/>
    </row>
    <row r="32" spans="1:8" x14ac:dyDescent="0.25">
      <c r="A32" s="76" t="s">
        <v>18</v>
      </c>
      <c r="B32" s="76"/>
      <c r="C32" s="76"/>
      <c r="D32" s="76"/>
      <c r="E32" s="76"/>
    </row>
    <row r="33" spans="1:5" x14ac:dyDescent="0.25">
      <c r="A33" s="28"/>
      <c r="B33" s="28"/>
      <c r="C33" s="28"/>
      <c r="D33" s="28"/>
      <c r="E33" s="28"/>
    </row>
    <row r="34" spans="1:5" x14ac:dyDescent="0.25">
      <c r="A34" s="80" t="s">
        <v>5</v>
      </c>
      <c r="B34" s="80"/>
      <c r="C34" s="80"/>
      <c r="D34" s="80"/>
      <c r="E34" s="80"/>
    </row>
    <row r="35" spans="1:5" x14ac:dyDescent="0.25">
      <c r="A35" s="76" t="s">
        <v>18</v>
      </c>
      <c r="B35" s="76"/>
      <c r="C35" s="76"/>
      <c r="D35" s="76"/>
      <c r="E35" s="76"/>
    </row>
    <row r="36" spans="1:5" x14ac:dyDescent="0.25">
      <c r="A36" s="83" t="s">
        <v>44</v>
      </c>
      <c r="B36" s="83"/>
      <c r="C36" s="83"/>
      <c r="D36" s="83"/>
      <c r="E36" s="5"/>
    </row>
    <row r="37" spans="1:5" x14ac:dyDescent="0.25">
      <c r="B37" s="84" t="s">
        <v>19</v>
      </c>
      <c r="C37" s="84"/>
      <c r="D37" s="84"/>
      <c r="E37" s="6" t="s">
        <v>6</v>
      </c>
    </row>
    <row r="38" spans="1:5" x14ac:dyDescent="0.25">
      <c r="A38" s="30"/>
      <c r="B38" s="30"/>
      <c r="C38" s="30"/>
      <c r="D38" s="30"/>
      <c r="E38" s="30"/>
    </row>
    <row r="39" spans="1:5" x14ac:dyDescent="0.25">
      <c r="A39" s="85" t="s">
        <v>41</v>
      </c>
      <c r="B39" s="85"/>
      <c r="C39" s="85"/>
      <c r="D39" s="85"/>
      <c r="E39" s="5"/>
    </row>
    <row r="40" spans="1:5" x14ac:dyDescent="0.25">
      <c r="B40" s="84" t="s">
        <v>19</v>
      </c>
      <c r="C40" s="84"/>
      <c r="D40" s="84"/>
      <c r="E40" s="6" t="s">
        <v>6</v>
      </c>
    </row>
    <row r="42" spans="1:5" x14ac:dyDescent="0.25">
      <c r="A42" s="19" t="s">
        <v>32</v>
      </c>
    </row>
    <row r="43" spans="1:5" x14ac:dyDescent="0.25">
      <c r="A43" s="14" t="s">
        <v>29</v>
      </c>
    </row>
    <row r="44" spans="1:5" x14ac:dyDescent="0.25">
      <c r="A44" s="2" t="s">
        <v>35</v>
      </c>
      <c r="B44" s="16">
        <v>-2696.9</v>
      </c>
    </row>
    <row r="45" spans="1:5" x14ac:dyDescent="0.25">
      <c r="A45" s="2" t="s">
        <v>46</v>
      </c>
      <c r="B45" s="17"/>
    </row>
    <row r="46" spans="1:5" x14ac:dyDescent="0.25">
      <c r="A46" s="2" t="s">
        <v>45</v>
      </c>
      <c r="B46" s="17">
        <v>23608.29</v>
      </c>
    </row>
    <row r="47" spans="1:5" ht="30" x14ac:dyDescent="0.25">
      <c r="A47" s="29" t="s">
        <v>33</v>
      </c>
      <c r="B47" s="17">
        <f>E26</f>
        <v>13918.95</v>
      </c>
    </row>
    <row r="48" spans="1:5" x14ac:dyDescent="0.25">
      <c r="A48" s="18" t="s">
        <v>34</v>
      </c>
      <c r="B48" s="20">
        <f>B44+B46-B47</f>
        <v>6992.4399999999987</v>
      </c>
    </row>
    <row r="50" spans="2:2" x14ac:dyDescent="0.25">
      <c r="B50" s="2">
        <v>-2696.9</v>
      </c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9" zoomScaleSheetLayoutView="100" workbookViewId="0">
      <selection activeCell="A28" sqref="A28:E28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4.7109375" style="2" customWidth="1"/>
    <col min="5" max="5" width="15.42578125" style="2" customWidth="1"/>
    <col min="6" max="7" width="9.140625" style="2"/>
    <col min="8" max="8" width="17.1406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0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50</v>
      </c>
      <c r="B3" s="75"/>
      <c r="C3" s="75"/>
      <c r="D3" s="75"/>
      <c r="E3" s="75"/>
    </row>
    <row r="4" spans="1:5" s="1" customFormat="1" ht="15.75" x14ac:dyDescent="0.25">
      <c r="A4" s="21" t="s">
        <v>13</v>
      </c>
      <c r="B4" s="4"/>
      <c r="C4" s="4"/>
      <c r="D4" s="27"/>
      <c r="E4" s="26" t="s">
        <v>51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77" t="s">
        <v>24</v>
      </c>
      <c r="B7" s="77"/>
      <c r="C7" s="77"/>
      <c r="D7" s="77"/>
      <c r="E7" s="77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76" t="s">
        <v>42</v>
      </c>
      <c r="B9" s="76"/>
      <c r="C9" s="76"/>
      <c r="D9" s="76"/>
      <c r="E9" s="76"/>
    </row>
    <row r="10" spans="1:5" ht="28.5" customHeight="1" x14ac:dyDescent="0.25">
      <c r="A10" s="78" t="s">
        <v>14</v>
      </c>
      <c r="B10" s="79"/>
      <c r="C10" s="79"/>
      <c r="D10" s="79"/>
      <c r="E10" s="79"/>
    </row>
    <row r="11" spans="1:5" ht="30.75" customHeight="1" x14ac:dyDescent="0.25">
      <c r="A11" s="76" t="s">
        <v>40</v>
      </c>
      <c r="B11" s="76"/>
      <c r="C11" s="76"/>
      <c r="D11" s="76"/>
      <c r="E11" s="76"/>
    </row>
    <row r="12" spans="1:5" x14ac:dyDescent="0.25">
      <c r="A12" s="70" t="s">
        <v>15</v>
      </c>
      <c r="B12" s="71"/>
      <c r="C12" s="71"/>
      <c r="D12" s="71"/>
      <c r="E12" s="71"/>
    </row>
    <row r="13" spans="1:5" x14ac:dyDescent="0.25">
      <c r="A13" s="76" t="s">
        <v>22</v>
      </c>
      <c r="B13" s="76"/>
      <c r="C13" s="76"/>
      <c r="D13" s="76"/>
      <c r="E13" s="76"/>
    </row>
    <row r="14" spans="1:5" x14ac:dyDescent="0.25">
      <c r="A14" s="70" t="s">
        <v>2</v>
      </c>
      <c r="B14" s="71"/>
      <c r="C14" s="71"/>
      <c r="D14" s="71"/>
      <c r="E14" s="71"/>
    </row>
    <row r="15" spans="1:5" x14ac:dyDescent="0.25">
      <c r="A15" s="76" t="s">
        <v>43</v>
      </c>
      <c r="B15" s="76"/>
      <c r="C15" s="76"/>
      <c r="D15" s="76"/>
      <c r="E15" s="76"/>
    </row>
    <row r="16" spans="1:5" x14ac:dyDescent="0.25">
      <c r="A16" s="70" t="s">
        <v>16</v>
      </c>
      <c r="B16" s="71"/>
      <c r="C16" s="71"/>
      <c r="D16" s="71"/>
      <c r="E16" s="71"/>
    </row>
    <row r="17" spans="1:8" ht="30.75" customHeight="1" x14ac:dyDescent="0.25">
      <c r="A17" s="76" t="s">
        <v>17</v>
      </c>
      <c r="B17" s="76"/>
      <c r="C17" s="76"/>
      <c r="D17" s="76"/>
      <c r="E17" s="76"/>
    </row>
    <row r="18" spans="1:8" ht="60.75" customHeight="1" x14ac:dyDescent="0.25">
      <c r="A18" s="76" t="s">
        <v>31</v>
      </c>
      <c r="B18" s="76"/>
      <c r="C18" s="76"/>
      <c r="D18" s="76"/>
      <c r="E18" s="76"/>
    </row>
    <row r="19" spans="1:8" ht="30.75" customHeight="1" x14ac:dyDescent="0.25">
      <c r="A19" s="81" t="s">
        <v>25</v>
      </c>
      <c r="B19" s="81"/>
      <c r="C19" s="81"/>
      <c r="D19" s="81"/>
      <c r="E19" s="81"/>
    </row>
    <row r="20" spans="1:8" x14ac:dyDescent="0.25">
      <c r="A20" s="81"/>
      <c r="B20" s="81"/>
      <c r="C20" s="81"/>
      <c r="D20" s="81"/>
      <c r="E20" s="81"/>
      <c r="F20" s="2">
        <v>318.2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39</v>
      </c>
      <c r="B22" s="9" t="s">
        <v>36</v>
      </c>
      <c r="C22" s="3" t="s">
        <v>4</v>
      </c>
      <c r="D22" s="3">
        <v>9.67</v>
      </c>
      <c r="E22" s="8">
        <f>D22*F20*G20</f>
        <v>9230.982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4.68</v>
      </c>
      <c r="E23" s="8">
        <f>D23*F20*G20</f>
        <v>4467.5280000000002</v>
      </c>
    </row>
    <row r="24" spans="1:8" x14ac:dyDescent="0.25">
      <c r="A24" s="23" t="s">
        <v>26</v>
      </c>
      <c r="B24" s="9" t="s">
        <v>52</v>
      </c>
      <c r="C24" s="24" t="s">
        <v>38</v>
      </c>
      <c r="D24" s="24"/>
      <c r="E24" s="25">
        <v>109</v>
      </c>
    </row>
    <row r="25" spans="1:8" x14ac:dyDescent="0.25">
      <c r="A25" s="32" t="s">
        <v>56</v>
      </c>
      <c r="B25" s="9" t="s">
        <v>57</v>
      </c>
      <c r="C25" s="24" t="s">
        <v>58</v>
      </c>
      <c r="D25" s="3">
        <v>8</v>
      </c>
      <c r="E25" s="8">
        <f>8*333.76+2355.62</f>
        <v>5025.7</v>
      </c>
    </row>
    <row r="26" spans="1:8" s="14" customFormat="1" ht="14.25" x14ac:dyDescent="0.2">
      <c r="A26" s="10" t="s">
        <v>27</v>
      </c>
      <c r="B26" s="11"/>
      <c r="C26" s="12"/>
      <c r="D26" s="12"/>
      <c r="E26" s="13">
        <f>SUM(E22:E25)</f>
        <v>18833.21</v>
      </c>
    </row>
    <row r="28" spans="1:8" ht="31.5" customHeight="1" x14ac:dyDescent="0.25">
      <c r="A28" s="82" t="s">
        <v>59</v>
      </c>
      <c r="B28" s="82"/>
      <c r="C28" s="82"/>
      <c r="D28" s="82"/>
      <c r="E28" s="82"/>
    </row>
    <row r="29" spans="1:8" ht="30" customHeight="1" x14ac:dyDescent="0.25">
      <c r="A29" s="76" t="s">
        <v>21</v>
      </c>
      <c r="B29" s="76"/>
      <c r="C29" s="76"/>
      <c r="D29" s="76"/>
      <c r="E29" s="76"/>
    </row>
    <row r="30" spans="1:8" x14ac:dyDescent="0.25">
      <c r="A30" s="76" t="s">
        <v>20</v>
      </c>
      <c r="B30" s="76"/>
      <c r="C30" s="76"/>
      <c r="D30" s="76"/>
      <c r="E30" s="76"/>
      <c r="F30" s="14"/>
      <c r="G30" s="14"/>
      <c r="H30" s="15"/>
    </row>
    <row r="31" spans="1:8" ht="31.5" customHeight="1" x14ac:dyDescent="0.25">
      <c r="A31" s="76" t="s">
        <v>28</v>
      </c>
      <c r="B31" s="76"/>
      <c r="C31" s="76"/>
      <c r="D31" s="76"/>
      <c r="E31" s="76"/>
    </row>
    <row r="32" spans="1:8" x14ac:dyDescent="0.25">
      <c r="A32" s="76" t="s">
        <v>18</v>
      </c>
      <c r="B32" s="76"/>
      <c r="C32" s="76"/>
      <c r="D32" s="76"/>
      <c r="E32" s="76"/>
    </row>
    <row r="33" spans="1:5" x14ac:dyDescent="0.25">
      <c r="A33" s="35"/>
      <c r="B33" s="35"/>
      <c r="C33" s="35"/>
      <c r="D33" s="35"/>
      <c r="E33" s="35"/>
    </row>
    <row r="34" spans="1:5" x14ac:dyDescent="0.25">
      <c r="A34" s="80" t="s">
        <v>5</v>
      </c>
      <c r="B34" s="80"/>
      <c r="C34" s="80"/>
      <c r="D34" s="80"/>
      <c r="E34" s="80"/>
    </row>
    <row r="35" spans="1:5" x14ac:dyDescent="0.25">
      <c r="A35" s="76" t="s">
        <v>18</v>
      </c>
      <c r="B35" s="76"/>
      <c r="C35" s="76"/>
      <c r="D35" s="76"/>
      <c r="E35" s="76"/>
    </row>
    <row r="36" spans="1:5" x14ac:dyDescent="0.25">
      <c r="A36" s="83" t="s">
        <v>44</v>
      </c>
      <c r="B36" s="83"/>
      <c r="C36" s="83"/>
      <c r="D36" s="83"/>
      <c r="E36" s="5"/>
    </row>
    <row r="37" spans="1:5" x14ac:dyDescent="0.25">
      <c r="B37" s="84" t="s">
        <v>19</v>
      </c>
      <c r="C37" s="84"/>
      <c r="D37" s="84"/>
      <c r="E37" s="6" t="s">
        <v>6</v>
      </c>
    </row>
    <row r="38" spans="1:5" x14ac:dyDescent="0.25">
      <c r="A38" s="33"/>
      <c r="B38" s="33"/>
      <c r="C38" s="33"/>
      <c r="D38" s="33"/>
      <c r="E38" s="33"/>
    </row>
    <row r="39" spans="1:5" x14ac:dyDescent="0.25">
      <c r="A39" s="85" t="s">
        <v>41</v>
      </c>
      <c r="B39" s="85"/>
      <c r="C39" s="85"/>
      <c r="D39" s="85"/>
      <c r="E39" s="5"/>
    </row>
    <row r="40" spans="1:5" x14ac:dyDescent="0.25">
      <c r="B40" s="84" t="s">
        <v>19</v>
      </c>
      <c r="C40" s="84"/>
      <c r="D40" s="84"/>
      <c r="E40" s="6" t="s">
        <v>6</v>
      </c>
    </row>
    <row r="42" spans="1:5" x14ac:dyDescent="0.25">
      <c r="A42" s="19" t="s">
        <v>32</v>
      </c>
    </row>
    <row r="43" spans="1:5" x14ac:dyDescent="0.25">
      <c r="A43" s="14" t="s">
        <v>29</v>
      </c>
    </row>
    <row r="44" spans="1:5" x14ac:dyDescent="0.25">
      <c r="A44" s="2" t="s">
        <v>35</v>
      </c>
      <c r="B44" s="16">
        <f>'1кв'!B48</f>
        <v>6992.4399999999987</v>
      </c>
    </row>
    <row r="45" spans="1:5" x14ac:dyDescent="0.25">
      <c r="A45" s="2" t="s">
        <v>46</v>
      </c>
      <c r="B45" s="17"/>
    </row>
    <row r="46" spans="1:5" x14ac:dyDescent="0.25">
      <c r="A46" s="2" t="s">
        <v>45</v>
      </c>
      <c r="B46" s="17">
        <v>23420.77</v>
      </c>
    </row>
    <row r="47" spans="1:5" ht="30" x14ac:dyDescent="0.25">
      <c r="A47" s="36" t="s">
        <v>33</v>
      </c>
      <c r="B47" s="17">
        <f>E26</f>
        <v>18833.21</v>
      </c>
    </row>
    <row r="48" spans="1:5" x14ac:dyDescent="0.25">
      <c r="A48" s="18" t="s">
        <v>34</v>
      </c>
      <c r="B48" s="20">
        <f>B44+B46-B47</f>
        <v>11580</v>
      </c>
    </row>
    <row r="50" spans="2:2" x14ac:dyDescent="0.25">
      <c r="B50" s="2">
        <v>-2696.9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34" zoomScaleSheetLayoutView="100" workbookViewId="0">
      <selection activeCell="A45" sqref="A45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4.7109375" style="2" customWidth="1"/>
    <col min="5" max="5" width="15.42578125" style="2" customWidth="1"/>
    <col min="6" max="7" width="9.140625" style="2"/>
    <col min="8" max="8" width="17.1406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0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53</v>
      </c>
      <c r="B3" s="75"/>
      <c r="C3" s="75"/>
      <c r="D3" s="75"/>
      <c r="E3" s="75"/>
    </row>
    <row r="4" spans="1:5" s="1" customFormat="1" ht="15.75" x14ac:dyDescent="0.25">
      <c r="A4" s="21" t="s">
        <v>13</v>
      </c>
      <c r="B4" s="4"/>
      <c r="C4" s="4"/>
      <c r="D4" s="27"/>
      <c r="E4" s="26" t="s">
        <v>54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77" t="s">
        <v>24</v>
      </c>
      <c r="B7" s="77"/>
      <c r="C7" s="77"/>
      <c r="D7" s="77"/>
      <c r="E7" s="77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76" t="s">
        <v>42</v>
      </c>
      <c r="B9" s="76"/>
      <c r="C9" s="76"/>
      <c r="D9" s="76"/>
      <c r="E9" s="76"/>
    </row>
    <row r="10" spans="1:5" ht="28.5" customHeight="1" x14ac:dyDescent="0.25">
      <c r="A10" s="78" t="s">
        <v>14</v>
      </c>
      <c r="B10" s="79"/>
      <c r="C10" s="79"/>
      <c r="D10" s="79"/>
      <c r="E10" s="79"/>
    </row>
    <row r="11" spans="1:5" ht="30.75" customHeight="1" x14ac:dyDescent="0.25">
      <c r="A11" s="76" t="s">
        <v>40</v>
      </c>
      <c r="B11" s="76"/>
      <c r="C11" s="76"/>
      <c r="D11" s="76"/>
      <c r="E11" s="76"/>
    </row>
    <row r="12" spans="1:5" x14ac:dyDescent="0.25">
      <c r="A12" s="70" t="s">
        <v>15</v>
      </c>
      <c r="B12" s="71"/>
      <c r="C12" s="71"/>
      <c r="D12" s="71"/>
      <c r="E12" s="71"/>
    </row>
    <row r="13" spans="1:5" x14ac:dyDescent="0.25">
      <c r="A13" s="76" t="s">
        <v>22</v>
      </c>
      <c r="B13" s="76"/>
      <c r="C13" s="76"/>
      <c r="D13" s="76"/>
      <c r="E13" s="76"/>
    </row>
    <row r="14" spans="1:5" x14ac:dyDescent="0.25">
      <c r="A14" s="70" t="s">
        <v>2</v>
      </c>
      <c r="B14" s="71"/>
      <c r="C14" s="71"/>
      <c r="D14" s="71"/>
      <c r="E14" s="71"/>
    </row>
    <row r="15" spans="1:5" x14ac:dyDescent="0.25">
      <c r="A15" s="76" t="s">
        <v>43</v>
      </c>
      <c r="B15" s="76"/>
      <c r="C15" s="76"/>
      <c r="D15" s="76"/>
      <c r="E15" s="76"/>
    </row>
    <row r="16" spans="1:5" x14ac:dyDescent="0.25">
      <c r="A16" s="70" t="s">
        <v>16</v>
      </c>
      <c r="B16" s="71"/>
      <c r="C16" s="71"/>
      <c r="D16" s="71"/>
      <c r="E16" s="71"/>
    </row>
    <row r="17" spans="1:8" ht="30.75" customHeight="1" x14ac:dyDescent="0.25">
      <c r="A17" s="76" t="s">
        <v>17</v>
      </c>
      <c r="B17" s="76"/>
      <c r="C17" s="76"/>
      <c r="D17" s="76"/>
      <c r="E17" s="76"/>
    </row>
    <row r="18" spans="1:8" ht="60.75" customHeight="1" x14ac:dyDescent="0.25">
      <c r="A18" s="76" t="s">
        <v>31</v>
      </c>
      <c r="B18" s="76"/>
      <c r="C18" s="76"/>
      <c r="D18" s="76"/>
      <c r="E18" s="76"/>
    </row>
    <row r="19" spans="1:8" ht="30.75" customHeight="1" x14ac:dyDescent="0.25">
      <c r="A19" s="81" t="s">
        <v>25</v>
      </c>
      <c r="B19" s="81"/>
      <c r="C19" s="81"/>
      <c r="D19" s="81"/>
      <c r="E19" s="81"/>
    </row>
    <row r="20" spans="1:8" x14ac:dyDescent="0.25">
      <c r="A20" s="81"/>
      <c r="B20" s="81"/>
      <c r="C20" s="81"/>
      <c r="D20" s="81"/>
      <c r="E20" s="81"/>
      <c r="F20" s="2">
        <v>318.2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39</v>
      </c>
      <c r="B22" s="9" t="s">
        <v>36</v>
      </c>
      <c r="C22" s="3" t="s">
        <v>4</v>
      </c>
      <c r="D22" s="3">
        <v>10.58</v>
      </c>
      <c r="E22" s="8">
        <f>D22*F20*G20</f>
        <v>10099.668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5.12</v>
      </c>
      <c r="E23" s="8">
        <f>D23*F20*G20</f>
        <v>4887.5519999999997</v>
      </c>
    </row>
    <row r="24" spans="1:8" x14ac:dyDescent="0.25">
      <c r="A24" s="23" t="s">
        <v>26</v>
      </c>
      <c r="B24" s="9" t="s">
        <v>55</v>
      </c>
      <c r="C24" s="24" t="s">
        <v>38</v>
      </c>
      <c r="D24" s="24"/>
      <c r="E24" s="25">
        <v>1590</v>
      </c>
    </row>
    <row r="25" spans="1:8" x14ac:dyDescent="0.25">
      <c r="A25" s="41" t="s">
        <v>60</v>
      </c>
      <c r="B25" s="9" t="s">
        <v>61</v>
      </c>
      <c r="C25" s="24" t="s">
        <v>62</v>
      </c>
      <c r="D25" s="3">
        <v>13</v>
      </c>
      <c r="E25" s="8">
        <f>D25*333.76</f>
        <v>4338.88</v>
      </c>
    </row>
    <row r="26" spans="1:8" s="14" customFormat="1" ht="14.25" x14ac:dyDescent="0.2">
      <c r="A26" s="10" t="s">
        <v>27</v>
      </c>
      <c r="B26" s="11"/>
      <c r="C26" s="12"/>
      <c r="D26" s="12"/>
      <c r="E26" s="13">
        <f>SUM(E22:E25)</f>
        <v>20916.100000000002</v>
      </c>
    </row>
    <row r="28" spans="1:8" ht="31.5" customHeight="1" x14ac:dyDescent="0.25">
      <c r="A28" s="82" t="s">
        <v>63</v>
      </c>
      <c r="B28" s="82"/>
      <c r="C28" s="82"/>
      <c r="D28" s="82"/>
      <c r="E28" s="82"/>
    </row>
    <row r="29" spans="1:8" ht="30" customHeight="1" x14ac:dyDescent="0.25">
      <c r="A29" s="76" t="s">
        <v>21</v>
      </c>
      <c r="B29" s="76"/>
      <c r="C29" s="76"/>
      <c r="D29" s="76"/>
      <c r="E29" s="76"/>
    </row>
    <row r="30" spans="1:8" x14ac:dyDescent="0.25">
      <c r="A30" s="76" t="s">
        <v>20</v>
      </c>
      <c r="B30" s="76"/>
      <c r="C30" s="76"/>
      <c r="D30" s="76"/>
      <c r="E30" s="76"/>
      <c r="F30" s="14"/>
      <c r="G30" s="14"/>
      <c r="H30" s="15"/>
    </row>
    <row r="31" spans="1:8" ht="31.5" customHeight="1" x14ac:dyDescent="0.25">
      <c r="A31" s="76" t="s">
        <v>28</v>
      </c>
      <c r="B31" s="76"/>
      <c r="C31" s="76"/>
      <c r="D31" s="76"/>
      <c r="E31" s="76"/>
    </row>
    <row r="32" spans="1:8" x14ac:dyDescent="0.25">
      <c r="A32" s="76" t="s">
        <v>18</v>
      </c>
      <c r="B32" s="76"/>
      <c r="C32" s="76"/>
      <c r="D32" s="76"/>
      <c r="E32" s="76"/>
    </row>
    <row r="33" spans="1:5" x14ac:dyDescent="0.25">
      <c r="A33" s="35"/>
      <c r="B33" s="35"/>
      <c r="C33" s="35"/>
      <c r="D33" s="35"/>
      <c r="E33" s="35"/>
    </row>
    <row r="34" spans="1:5" x14ac:dyDescent="0.25">
      <c r="A34" s="80" t="s">
        <v>5</v>
      </c>
      <c r="B34" s="80"/>
      <c r="C34" s="80"/>
      <c r="D34" s="80"/>
      <c r="E34" s="80"/>
    </row>
    <row r="35" spans="1:5" x14ac:dyDescent="0.25">
      <c r="A35" s="76" t="s">
        <v>18</v>
      </c>
      <c r="B35" s="76"/>
      <c r="C35" s="76"/>
      <c r="D35" s="76"/>
      <c r="E35" s="76"/>
    </row>
    <row r="36" spans="1:5" x14ac:dyDescent="0.25">
      <c r="A36" s="83" t="s">
        <v>44</v>
      </c>
      <c r="B36" s="83"/>
      <c r="C36" s="83"/>
      <c r="D36" s="83"/>
      <c r="E36" s="5"/>
    </row>
    <row r="37" spans="1:5" x14ac:dyDescent="0.25">
      <c r="B37" s="84" t="s">
        <v>19</v>
      </c>
      <c r="C37" s="84"/>
      <c r="D37" s="84"/>
      <c r="E37" s="6" t="s">
        <v>6</v>
      </c>
    </row>
    <row r="38" spans="1:5" x14ac:dyDescent="0.25">
      <c r="A38" s="33"/>
      <c r="B38" s="33"/>
      <c r="C38" s="33"/>
      <c r="D38" s="33"/>
      <c r="E38" s="33"/>
    </row>
    <row r="39" spans="1:5" x14ac:dyDescent="0.25">
      <c r="A39" s="85" t="s">
        <v>41</v>
      </c>
      <c r="B39" s="85"/>
      <c r="C39" s="85"/>
      <c r="D39" s="85"/>
      <c r="E39" s="5"/>
    </row>
    <row r="40" spans="1:5" x14ac:dyDescent="0.25">
      <c r="B40" s="84" t="s">
        <v>19</v>
      </c>
      <c r="C40" s="84"/>
      <c r="D40" s="84"/>
      <c r="E40" s="6" t="s">
        <v>6</v>
      </c>
    </row>
    <row r="42" spans="1:5" x14ac:dyDescent="0.25">
      <c r="A42" s="19" t="s">
        <v>32</v>
      </c>
    </row>
    <row r="43" spans="1:5" x14ac:dyDescent="0.25">
      <c r="A43" s="14" t="s">
        <v>29</v>
      </c>
    </row>
    <row r="44" spans="1:5" x14ac:dyDescent="0.25">
      <c r="A44" s="2" t="s">
        <v>35</v>
      </c>
      <c r="B44" s="16">
        <f>'2кв'!B48</f>
        <v>11580</v>
      </c>
    </row>
    <row r="45" spans="1:5" x14ac:dyDescent="0.25">
      <c r="A45" s="2" t="s">
        <v>64</v>
      </c>
      <c r="B45" s="17"/>
    </row>
    <row r="46" spans="1:5" x14ac:dyDescent="0.25">
      <c r="A46" s="2" t="s">
        <v>45</v>
      </c>
      <c r="B46" s="17">
        <v>24965.98</v>
      </c>
    </row>
    <row r="47" spans="1:5" ht="30" x14ac:dyDescent="0.25">
      <c r="A47" s="36" t="s">
        <v>33</v>
      </c>
      <c r="B47" s="17">
        <f>E26</f>
        <v>20916.100000000002</v>
      </c>
    </row>
    <row r="48" spans="1:5" x14ac:dyDescent="0.25">
      <c r="A48" s="18" t="s">
        <v>34</v>
      </c>
      <c r="B48" s="20">
        <f>B44+B46-B47</f>
        <v>15629.879999999994</v>
      </c>
    </row>
    <row r="50" spans="2:2" x14ac:dyDescent="0.25">
      <c r="B50" s="2">
        <v>-2696.9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BreakPreview" topLeftCell="A28" zoomScaleSheetLayoutView="100" workbookViewId="0">
      <selection activeCell="B48" sqref="B48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4.7109375" style="2" customWidth="1"/>
    <col min="5" max="5" width="15.42578125" style="2" customWidth="1"/>
    <col min="6" max="7" width="9.140625" style="2"/>
    <col min="8" max="8" width="17.1406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0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65</v>
      </c>
      <c r="B3" s="75"/>
      <c r="C3" s="75"/>
      <c r="D3" s="75"/>
      <c r="E3" s="75"/>
    </row>
    <row r="4" spans="1:5" s="1" customFormat="1" ht="15.75" x14ac:dyDescent="0.25">
      <c r="A4" s="21" t="s">
        <v>13</v>
      </c>
      <c r="B4" s="4"/>
      <c r="C4" s="4"/>
      <c r="D4" s="2"/>
      <c r="E4" s="42">
        <v>46022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77" t="s">
        <v>24</v>
      </c>
      <c r="B7" s="77"/>
      <c r="C7" s="77"/>
      <c r="D7" s="77"/>
      <c r="E7" s="77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76" t="s">
        <v>42</v>
      </c>
      <c r="B9" s="76"/>
      <c r="C9" s="76"/>
      <c r="D9" s="76"/>
      <c r="E9" s="76"/>
    </row>
    <row r="10" spans="1:5" ht="28.5" customHeight="1" x14ac:dyDescent="0.25">
      <c r="A10" s="78" t="s">
        <v>14</v>
      </c>
      <c r="B10" s="79"/>
      <c r="C10" s="79"/>
      <c r="D10" s="79"/>
      <c r="E10" s="79"/>
    </row>
    <row r="11" spans="1:5" ht="30.75" customHeight="1" x14ac:dyDescent="0.25">
      <c r="A11" s="76" t="s">
        <v>40</v>
      </c>
      <c r="B11" s="76"/>
      <c r="C11" s="76"/>
      <c r="D11" s="76"/>
      <c r="E11" s="76"/>
    </row>
    <row r="12" spans="1:5" x14ac:dyDescent="0.25">
      <c r="A12" s="70" t="s">
        <v>15</v>
      </c>
      <c r="B12" s="71"/>
      <c r="C12" s="71"/>
      <c r="D12" s="71"/>
      <c r="E12" s="71"/>
    </row>
    <row r="13" spans="1:5" x14ac:dyDescent="0.25">
      <c r="A13" s="76" t="s">
        <v>22</v>
      </c>
      <c r="B13" s="76"/>
      <c r="C13" s="76"/>
      <c r="D13" s="76"/>
      <c r="E13" s="76"/>
    </row>
    <row r="14" spans="1:5" x14ac:dyDescent="0.25">
      <c r="A14" s="70" t="s">
        <v>2</v>
      </c>
      <c r="B14" s="71"/>
      <c r="C14" s="71"/>
      <c r="D14" s="71"/>
      <c r="E14" s="71"/>
    </row>
    <row r="15" spans="1:5" x14ac:dyDescent="0.25">
      <c r="A15" s="76" t="s">
        <v>43</v>
      </c>
      <c r="B15" s="76"/>
      <c r="C15" s="76"/>
      <c r="D15" s="76"/>
      <c r="E15" s="76"/>
    </row>
    <row r="16" spans="1:5" x14ac:dyDescent="0.25">
      <c r="A16" s="70" t="s">
        <v>16</v>
      </c>
      <c r="B16" s="71"/>
      <c r="C16" s="71"/>
      <c r="D16" s="71"/>
      <c r="E16" s="71"/>
    </row>
    <row r="17" spans="1:8" ht="30.75" customHeight="1" x14ac:dyDescent="0.25">
      <c r="A17" s="76" t="s">
        <v>17</v>
      </c>
      <c r="B17" s="76"/>
      <c r="C17" s="76"/>
      <c r="D17" s="76"/>
      <c r="E17" s="76"/>
    </row>
    <row r="18" spans="1:8" ht="60.75" customHeight="1" x14ac:dyDescent="0.25">
      <c r="A18" s="76" t="s">
        <v>31</v>
      </c>
      <c r="B18" s="76"/>
      <c r="C18" s="76"/>
      <c r="D18" s="76"/>
      <c r="E18" s="76"/>
    </row>
    <row r="19" spans="1:8" ht="30.75" customHeight="1" x14ac:dyDescent="0.25">
      <c r="A19" s="81" t="s">
        <v>25</v>
      </c>
      <c r="B19" s="81"/>
      <c r="C19" s="81"/>
      <c r="D19" s="81"/>
      <c r="E19" s="81"/>
    </row>
    <row r="20" spans="1:8" x14ac:dyDescent="0.25">
      <c r="A20" s="81"/>
      <c r="B20" s="81"/>
      <c r="C20" s="81"/>
      <c r="D20" s="81"/>
      <c r="E20" s="81"/>
      <c r="F20" s="2">
        <v>318.2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39</v>
      </c>
      <c r="B22" s="9" t="s">
        <v>36</v>
      </c>
      <c r="C22" s="3" t="s">
        <v>4</v>
      </c>
      <c r="D22" s="3">
        <v>10.58</v>
      </c>
      <c r="E22" s="8">
        <f>D22*F20*G20</f>
        <v>10099.668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5.12</v>
      </c>
      <c r="E23" s="8">
        <f>D23*F20*G20</f>
        <v>4887.5519999999997</v>
      </c>
    </row>
    <row r="24" spans="1:8" x14ac:dyDescent="0.25">
      <c r="A24" s="23" t="s">
        <v>26</v>
      </c>
      <c r="B24" s="9" t="s">
        <v>66</v>
      </c>
      <c r="C24" s="24" t="s">
        <v>38</v>
      </c>
      <c r="D24" s="24"/>
      <c r="E24" s="25">
        <v>0</v>
      </c>
    </row>
    <row r="25" spans="1:8" x14ac:dyDescent="0.25">
      <c r="A25" s="41"/>
      <c r="B25" s="9"/>
      <c r="C25" s="24"/>
      <c r="D25" s="3"/>
      <c r="E25" s="8"/>
    </row>
    <row r="26" spans="1:8" s="14" customFormat="1" ht="14.25" x14ac:dyDescent="0.2">
      <c r="A26" s="10" t="s">
        <v>27</v>
      </c>
      <c r="B26" s="11"/>
      <c r="C26" s="12"/>
      <c r="D26" s="12"/>
      <c r="E26" s="13">
        <f>SUM(E22:E25)</f>
        <v>14987.22</v>
      </c>
    </row>
    <row r="28" spans="1:8" ht="31.5" customHeight="1" x14ac:dyDescent="0.25">
      <c r="A28" s="82" t="s">
        <v>84</v>
      </c>
      <c r="B28" s="82"/>
      <c r="C28" s="82"/>
      <c r="D28" s="82"/>
      <c r="E28" s="82"/>
    </row>
    <row r="29" spans="1:8" ht="30" customHeight="1" x14ac:dyDescent="0.25">
      <c r="A29" s="76" t="s">
        <v>21</v>
      </c>
      <c r="B29" s="76"/>
      <c r="C29" s="76"/>
      <c r="D29" s="76"/>
      <c r="E29" s="76"/>
    </row>
    <row r="30" spans="1:8" x14ac:dyDescent="0.25">
      <c r="A30" s="76" t="s">
        <v>20</v>
      </c>
      <c r="B30" s="76"/>
      <c r="C30" s="76"/>
      <c r="D30" s="76"/>
      <c r="E30" s="76"/>
      <c r="F30" s="14"/>
      <c r="G30" s="14"/>
      <c r="H30" s="15"/>
    </row>
    <row r="31" spans="1:8" ht="31.5" customHeight="1" x14ac:dyDescent="0.25">
      <c r="A31" s="76" t="s">
        <v>28</v>
      </c>
      <c r="B31" s="76"/>
      <c r="C31" s="76"/>
      <c r="D31" s="76"/>
      <c r="E31" s="76"/>
    </row>
    <row r="32" spans="1:8" x14ac:dyDescent="0.25">
      <c r="A32" s="76" t="s">
        <v>18</v>
      </c>
      <c r="B32" s="76"/>
      <c r="C32" s="76"/>
      <c r="D32" s="76"/>
      <c r="E32" s="76"/>
    </row>
    <row r="33" spans="1:5" x14ac:dyDescent="0.25">
      <c r="A33" s="39"/>
      <c r="B33" s="39"/>
      <c r="C33" s="39"/>
      <c r="D33" s="39"/>
      <c r="E33" s="39"/>
    </row>
    <row r="34" spans="1:5" x14ac:dyDescent="0.25">
      <c r="A34" s="80" t="s">
        <v>5</v>
      </c>
      <c r="B34" s="80"/>
      <c r="C34" s="80"/>
      <c r="D34" s="80"/>
      <c r="E34" s="80"/>
    </row>
    <row r="35" spans="1:5" x14ac:dyDescent="0.25">
      <c r="A35" s="76" t="s">
        <v>18</v>
      </c>
      <c r="B35" s="76"/>
      <c r="C35" s="76"/>
      <c r="D35" s="76"/>
      <c r="E35" s="76"/>
    </row>
    <row r="36" spans="1:5" x14ac:dyDescent="0.25">
      <c r="A36" s="83" t="s">
        <v>44</v>
      </c>
      <c r="B36" s="83"/>
      <c r="C36" s="83"/>
      <c r="D36" s="83"/>
      <c r="E36" s="5"/>
    </row>
    <row r="37" spans="1:5" x14ac:dyDescent="0.25">
      <c r="B37" s="84" t="s">
        <v>19</v>
      </c>
      <c r="C37" s="84"/>
      <c r="D37" s="84"/>
      <c r="E37" s="6" t="s">
        <v>6</v>
      </c>
    </row>
    <row r="38" spans="1:5" x14ac:dyDescent="0.25">
      <c r="A38" s="37"/>
      <c r="B38" s="37"/>
      <c r="C38" s="37"/>
      <c r="D38" s="37"/>
      <c r="E38" s="37"/>
    </row>
    <row r="39" spans="1:5" x14ac:dyDescent="0.25">
      <c r="A39" s="85" t="s">
        <v>41</v>
      </c>
      <c r="B39" s="85"/>
      <c r="C39" s="85"/>
      <c r="D39" s="85"/>
      <c r="E39" s="5"/>
    </row>
    <row r="40" spans="1:5" x14ac:dyDescent="0.25">
      <c r="B40" s="84" t="s">
        <v>19</v>
      </c>
      <c r="C40" s="84"/>
      <c r="D40" s="84"/>
      <c r="E40" s="6" t="s">
        <v>6</v>
      </c>
    </row>
    <row r="42" spans="1:5" x14ac:dyDescent="0.25">
      <c r="A42" s="19" t="s">
        <v>32</v>
      </c>
    </row>
    <row r="43" spans="1:5" x14ac:dyDescent="0.25">
      <c r="A43" s="14" t="s">
        <v>29</v>
      </c>
    </row>
    <row r="44" spans="1:5" x14ac:dyDescent="0.25">
      <c r="A44" s="2" t="s">
        <v>35</v>
      </c>
      <c r="B44" s="16">
        <f>'3кв'!B48</f>
        <v>15629.879999999994</v>
      </c>
    </row>
    <row r="45" spans="1:5" x14ac:dyDescent="0.25">
      <c r="A45" s="2" t="s">
        <v>64</v>
      </c>
      <c r="B45" s="17"/>
    </row>
    <row r="46" spans="1:5" x14ac:dyDescent="0.25">
      <c r="A46" s="2" t="s">
        <v>45</v>
      </c>
      <c r="B46" s="17">
        <v>25622.37</v>
      </c>
    </row>
    <row r="47" spans="1:5" ht="30" x14ac:dyDescent="0.25">
      <c r="A47" s="40" t="s">
        <v>33</v>
      </c>
      <c r="B47" s="17">
        <f>E26</f>
        <v>14987.22</v>
      </c>
    </row>
    <row r="48" spans="1:5" x14ac:dyDescent="0.25">
      <c r="A48" s="18" t="s">
        <v>34</v>
      </c>
      <c r="B48" s="20">
        <f>B44+B46-B47</f>
        <v>26265.029999999992</v>
      </c>
    </row>
    <row r="50" spans="2:2" x14ac:dyDescent="0.25">
      <c r="B50" s="2">
        <v>-2696.9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zoomScaleSheetLayoutView="100" workbookViewId="0">
      <selection activeCell="B30" sqref="B30"/>
    </sheetView>
  </sheetViews>
  <sheetFormatPr defaultRowHeight="15.75" x14ac:dyDescent="0.25"/>
  <cols>
    <col min="1" max="1" width="10.5703125" style="44" customWidth="1"/>
    <col min="2" max="2" width="62.42578125" style="44" customWidth="1"/>
    <col min="3" max="3" width="15.28515625" style="44" customWidth="1"/>
    <col min="4" max="4" width="11.85546875" style="44" customWidth="1"/>
    <col min="5" max="5" width="14.7109375" style="44" customWidth="1"/>
    <col min="6" max="6" width="12.42578125" style="44" customWidth="1"/>
    <col min="7" max="7" width="12" style="44" customWidth="1"/>
    <col min="8" max="8" width="13.5703125" style="44" customWidth="1"/>
    <col min="9" max="16384" width="9.140625" style="44"/>
  </cols>
  <sheetData>
    <row r="1" spans="1:5" x14ac:dyDescent="0.25">
      <c r="A1" s="87" t="s">
        <v>67</v>
      </c>
      <c r="B1" s="87"/>
      <c r="C1" s="87"/>
      <c r="D1" s="43"/>
    </row>
    <row r="2" spans="1:5" x14ac:dyDescent="0.25">
      <c r="A2" s="88" t="s">
        <v>68</v>
      </c>
      <c r="B2" s="88"/>
      <c r="C2" s="88"/>
      <c r="D2" s="45"/>
    </row>
    <row r="3" spans="1:5" x14ac:dyDescent="0.25">
      <c r="A3" s="88" t="s">
        <v>81</v>
      </c>
      <c r="B3" s="88"/>
      <c r="C3" s="88"/>
      <c r="D3" s="45"/>
    </row>
    <row r="4" spans="1:5" x14ac:dyDescent="0.25">
      <c r="A4" s="87" t="s">
        <v>69</v>
      </c>
      <c r="B4" s="87"/>
      <c r="C4" s="87"/>
      <c r="D4" s="43"/>
    </row>
    <row r="5" spans="1:5" x14ac:dyDescent="0.25">
      <c r="A5" s="89"/>
      <c r="B5" s="89"/>
      <c r="C5" s="89"/>
      <c r="D5" s="1"/>
    </row>
    <row r="6" spans="1:5" x14ac:dyDescent="0.25">
      <c r="A6" s="45"/>
      <c r="B6" s="46" t="s">
        <v>70</v>
      </c>
      <c r="C6" s="47">
        <f>'1кв'!B44</f>
        <v>-2696.9</v>
      </c>
      <c r="D6" s="48"/>
    </row>
    <row r="7" spans="1:5" x14ac:dyDescent="0.25">
      <c r="A7" s="49" t="s">
        <v>71</v>
      </c>
      <c r="B7" s="46" t="s">
        <v>85</v>
      </c>
      <c r="C7" s="47"/>
      <c r="D7" s="48"/>
    </row>
    <row r="8" spans="1:5" x14ac:dyDescent="0.25">
      <c r="B8" s="50" t="s">
        <v>72</v>
      </c>
      <c r="C8" s="51">
        <f>'1кв'!B46+'2кв'!B46+'3кв'!B46+'4кв'!B46</f>
        <v>97617.409999999989</v>
      </c>
      <c r="D8" s="52"/>
    </row>
    <row r="9" spans="1:5" x14ac:dyDescent="0.25">
      <c r="A9" s="53"/>
      <c r="B9" s="50" t="s">
        <v>73</v>
      </c>
      <c r="C9" s="54">
        <f>SUM(C8:C8)</f>
        <v>97617.409999999989</v>
      </c>
      <c r="D9" s="48"/>
    </row>
    <row r="10" spans="1:5" x14ac:dyDescent="0.25">
      <c r="A10" s="1"/>
      <c r="B10" s="86"/>
      <c r="C10" s="86"/>
      <c r="D10" s="55"/>
    </row>
    <row r="11" spans="1:5" x14ac:dyDescent="0.25">
      <c r="A11" s="56" t="s">
        <v>74</v>
      </c>
      <c r="B11" s="22" t="s">
        <v>39</v>
      </c>
      <c r="C11" s="57">
        <f>'1кв'!E22+'2кв'!E22+'3кв'!E22+'4кв'!E22</f>
        <v>38661.299999999996</v>
      </c>
      <c r="D11" s="55"/>
    </row>
    <row r="12" spans="1:5" x14ac:dyDescent="0.25">
      <c r="A12" s="56"/>
      <c r="B12" s="58" t="s">
        <v>37</v>
      </c>
      <c r="C12" s="57">
        <f>'1кв'!E23+'2кв'!E23+'3кв'!E23+'4кв'!E23</f>
        <v>18710.16</v>
      </c>
      <c r="D12" s="55"/>
    </row>
    <row r="13" spans="1:5" x14ac:dyDescent="0.25">
      <c r="A13" s="1"/>
      <c r="B13" s="58" t="s">
        <v>26</v>
      </c>
      <c r="C13" s="57">
        <f>'1кв'!E24+'2кв'!E24+'3кв'!E24+'4кв'!E24</f>
        <v>1919.44</v>
      </c>
      <c r="D13" s="55"/>
      <c r="E13" s="59"/>
    </row>
    <row r="14" spans="1:5" x14ac:dyDescent="0.25">
      <c r="A14" s="56"/>
      <c r="B14" s="60" t="s">
        <v>83</v>
      </c>
      <c r="C14" s="57">
        <f>'2кв'!E25+'3кв'!E25</f>
        <v>9364.58</v>
      </c>
      <c r="D14" s="55"/>
    </row>
    <row r="15" spans="1:5" x14ac:dyDescent="0.25">
      <c r="A15" s="56"/>
      <c r="B15" s="61" t="s">
        <v>75</v>
      </c>
      <c r="C15" s="57">
        <f>SUM(C17:C17)</f>
        <v>0</v>
      </c>
      <c r="D15" s="55"/>
    </row>
    <row r="16" spans="1:5" x14ac:dyDescent="0.25">
      <c r="A16" s="56"/>
      <c r="B16" s="61" t="s">
        <v>76</v>
      </c>
      <c r="C16" s="62"/>
      <c r="D16" s="55"/>
    </row>
    <row r="17" spans="1:5" x14ac:dyDescent="0.25">
      <c r="A17" s="56"/>
      <c r="B17" s="63"/>
      <c r="C17" s="57"/>
      <c r="D17" s="55"/>
    </row>
    <row r="18" spans="1:5" x14ac:dyDescent="0.25">
      <c r="A18" s="1"/>
      <c r="B18" s="64" t="s">
        <v>77</v>
      </c>
      <c r="C18" s="54">
        <f>SUM(C11:C15)</f>
        <v>68655.48</v>
      </c>
      <c r="D18" s="55"/>
      <c r="E18" s="59"/>
    </row>
    <row r="19" spans="1:5" x14ac:dyDescent="0.25">
      <c r="A19" s="1"/>
      <c r="B19" s="65" t="s">
        <v>82</v>
      </c>
      <c r="C19" s="54">
        <f>C6+C9-C18</f>
        <v>26265.03</v>
      </c>
      <c r="D19" s="55"/>
    </row>
    <row r="20" spans="1:5" x14ac:dyDescent="0.25">
      <c r="A20" s="1"/>
      <c r="B20" s="49"/>
      <c r="C20" s="49"/>
      <c r="D20" s="55"/>
    </row>
    <row r="21" spans="1:5" x14ac:dyDescent="0.25">
      <c r="A21" s="1"/>
      <c r="B21" s="66" t="s">
        <v>78</v>
      </c>
      <c r="C21" s="66"/>
      <c r="D21" s="55"/>
    </row>
    <row r="22" spans="1:5" x14ac:dyDescent="0.25">
      <c r="A22" s="1"/>
      <c r="B22" s="66" t="s">
        <v>86</v>
      </c>
      <c r="C22" s="67">
        <v>7890.46</v>
      </c>
      <c r="D22" s="55"/>
    </row>
    <row r="23" spans="1:5" x14ac:dyDescent="0.25">
      <c r="A23" s="1"/>
      <c r="B23" s="68" t="s">
        <v>87</v>
      </c>
      <c r="C23" s="69">
        <v>9654.15</v>
      </c>
      <c r="D23" s="55"/>
    </row>
    <row r="24" spans="1:5" x14ac:dyDescent="0.25">
      <c r="A24" s="1"/>
      <c r="B24" s="66" t="s">
        <v>79</v>
      </c>
      <c r="C24" s="90">
        <f>C23-C22</f>
        <v>1763.6899999999996</v>
      </c>
      <c r="D24" s="55"/>
    </row>
    <row r="25" spans="1:5" x14ac:dyDescent="0.25">
      <c r="A25" s="1"/>
      <c r="B25" s="49"/>
      <c r="C25" s="49"/>
      <c r="D25" s="55"/>
    </row>
    <row r="26" spans="1:5" x14ac:dyDescent="0.25">
      <c r="A26" s="1" t="s">
        <v>80</v>
      </c>
      <c r="B26" s="49" t="s">
        <v>88</v>
      </c>
      <c r="C26" s="49"/>
      <c r="D26" s="55"/>
    </row>
    <row r="27" spans="1:5" x14ac:dyDescent="0.25">
      <c r="A27" s="1"/>
      <c r="B27" s="49" t="s">
        <v>89</v>
      </c>
      <c r="C27" s="49"/>
      <c r="D27" s="55"/>
    </row>
    <row r="28" spans="1:5" x14ac:dyDescent="0.25">
      <c r="A28" s="1"/>
      <c r="B28" s="49" t="s">
        <v>90</v>
      </c>
      <c r="C28" s="49"/>
      <c r="D28" s="55"/>
    </row>
    <row r="29" spans="1:5" x14ac:dyDescent="0.25">
      <c r="A29" s="1"/>
      <c r="B29" s="68"/>
      <c r="C29" s="49"/>
      <c r="D29" s="55"/>
    </row>
    <row r="30" spans="1:5" x14ac:dyDescent="0.25">
      <c r="A30" s="1"/>
      <c r="B30" s="49"/>
      <c r="C30" s="49"/>
      <c r="D30" s="55"/>
    </row>
    <row r="31" spans="1:5" x14ac:dyDescent="0.25">
      <c r="A31" s="1"/>
      <c r="B31" s="49"/>
      <c r="C31" s="49"/>
      <c r="D31" s="55"/>
    </row>
    <row r="32" spans="1:5" x14ac:dyDescent="0.25">
      <c r="A32" s="1"/>
      <c r="B32" s="49"/>
      <c r="C32" s="49"/>
      <c r="D32" s="55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2026-02-22T12:32:19Z</dcterms:modified>
</cp:coreProperties>
</file>