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60" windowWidth="19410" windowHeight="10950" activeTab="3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'1кв'!$A$1:$E$48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отчет!$A$1:$C$33</definedName>
  </definedNames>
  <calcPr calcId="152511"/>
</workbook>
</file>

<file path=xl/calcChain.xml><?xml version="1.0" encoding="utf-8"?>
<calcChain xmlns="http://schemas.openxmlformats.org/spreadsheetml/2006/main">
  <c r="C26" i="34" l="1"/>
  <c r="C12" i="34" l="1"/>
  <c r="C13" i="34"/>
  <c r="C11" i="34"/>
  <c r="C8" i="34"/>
  <c r="C14" i="34" l="1"/>
  <c r="C6" i="34"/>
  <c r="C9" i="34" l="1"/>
  <c r="C20" i="34" l="1"/>
  <c r="C21" i="34" s="1"/>
  <c r="E23" i="33" l="1"/>
  <c r="E22" i="33"/>
  <c r="E26" i="33" s="1"/>
  <c r="B46" i="33" s="1"/>
  <c r="E25" i="32" l="1"/>
  <c r="B47" i="31" l="1"/>
  <c r="B43" i="31"/>
  <c r="E23" i="32"/>
  <c r="E22" i="32"/>
  <c r="E22" i="31"/>
  <c r="E26" i="32" l="1"/>
  <c r="B46" i="32" s="1"/>
  <c r="E23" i="31"/>
  <c r="E26" i="31" s="1"/>
  <c r="B46" i="31" s="1"/>
  <c r="B43" i="32" s="1"/>
  <c r="B47" i="32" s="1"/>
  <c r="B43" i="33" s="1"/>
  <c r="B47" i="33" s="1"/>
  <c r="E23" i="30" l="1"/>
  <c r="E22" i="30"/>
  <c r="E26" i="30" s="1"/>
  <c r="B47" i="30" s="1"/>
  <c r="B48" i="30" l="1"/>
</calcChain>
</file>

<file path=xl/sharedStrings.xml><?xml version="1.0" encoding="utf-8"?>
<sst xmlns="http://schemas.openxmlformats.org/spreadsheetml/2006/main" count="244" uniqueCount="89">
  <si>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</si>
  <si>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</si>
  <si>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</si>
  <si>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</si>
  <si>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</si>
  <si>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</si>
  <si>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</si>
  <si>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</si>
  <si>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</si>
  <si>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</si>
  <si>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</si>
  <si>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</si>
  <si>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</si>
  <si>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</si>
  <si>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</si>
  <si>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</si>
  <si>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</si>
  <si>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</si>
  <si>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</si>
  <si>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</si>
  <si>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</si>
  <si>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</si>
  <si>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</si>
  <si>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</si>
  <si>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Комсомольская, д. 5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</si>
  <si>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№45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</si>
  <si>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Комсомольская</t>
    </r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</si>
  <si>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</si>
  <si>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</si>
  <si>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</si>
  <si>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</si>
  <si>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</si>
  <si>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Ситник Т. В.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</si>
  <si>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 xml:space="preserve">Ситник Тамары Владимировны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</si>
  <si>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№10,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б/н от 22.08.2016 г.</t>
    </r>
  </si>
  <si>
    <t>Расходы по содержанию и тек ремонту</t>
  </si>
  <si>
    <t>Остаток на начало  квартала</t>
  </si>
  <si>
    <t xml:space="preserve">определена приложением № 9 к договору </t>
  </si>
  <si>
    <t xml:space="preserve">Общехозяйственные расходы </t>
  </si>
  <si>
    <t xml:space="preserve">Стоимость материалов </t>
  </si>
  <si>
    <t xml:space="preserve">Услуги по содержанию многоквартирного дома </t>
  </si>
  <si>
    <t>ИТОГО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</si>
  <si>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</si>
  <si>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</si>
  <si>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Общая площадь квартир - 613,5 м2</t>
  </si>
  <si>
    <t>4 квартал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</si>
  <si>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</si>
  <si>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</si>
  <si>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тридцать четыре тысячи девятьсот сорок два  рубля 48 копеек.</t>
  </si>
  <si>
    <t>Предъявлено населению 44384,07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</si>
  <si>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</si>
  <si>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</si>
  <si>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</si>
  <si>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</si>
  <si>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</si>
  <si>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</si>
  <si>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тридцать четыре тысячи восемьсот семьдесят семь  рублей 48 копеек.</t>
  </si>
  <si>
    <t>Предъявлено населению 43312,20</t>
  </si>
  <si>
    <t>частичный ремонт шиферной кровли</t>
  </si>
  <si>
    <t>сентябрь</t>
  </si>
  <si>
    <t>ч/час</t>
  </si>
  <si>
    <t>Предъявлено населению 47646,9</t>
  </si>
  <si>
    <t xml:space="preserve">           2. Всего за период с "01" 07 2025 г. по "30" 09 2025 г. выполнено работ (оказано услуг) на общую сумму тридцать девять тысяч семьсот девяносто два рубля 97 копеек.</t>
  </si>
  <si>
    <t>за 4 квартал 2025 года</t>
  </si>
  <si>
    <t>ОТЧЕТ</t>
  </si>
  <si>
    <t>О ВЫПОЛНЕННЫХ РАБОТАХ И ДВИЖЕНИИ  СРЕДСТВ</t>
  </si>
  <si>
    <t>по ж.д. ул.Комсомольская, д. 5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</si>
  <si>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</si>
  <si>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</si>
  <si>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</si>
  <si>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</si>
  <si>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</si>
  <si>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Стоимость материалов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</si>
  <si>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</si>
  <si>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</si>
  <si>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</si>
  <si>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</si>
  <si>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</si>
  <si>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</si>
  <si>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</si>
  <si>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</si>
  <si>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 8 ч/ч</t>
  </si>
  <si>
    <t xml:space="preserve">           2. Всего за период с "01" 10  2025 г. по "31" 12  2025 г.выполнено работ (оказано услуг) на общую сумму тридцать восемь тысяч четыреста семьдесят пять рублей 83 копейки</t>
  </si>
  <si>
    <t>Начислено всего 181918,2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</si>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</sst>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4" fillId="0" borderId="0"/>
    <xf numFmtId="0" fontId="16" fillId="0" borderId="0"/>
    <xf numFmtId="0" fontId="15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164" fontId="4" fillId="0" borderId="0" xfId="1" applyNumberFormat="1" applyFont="1"/>
    <xf numFmtId="0" fontId="12" fillId="0" borderId="0" xfId="0" applyFont="1"/>
    <xf numFmtId="43" fontId="4" fillId="0" borderId="0" xfId="0" applyNumberFormat="1" applyFont="1"/>
    <xf numFmtId="0" fontId="4" fillId="0" borderId="0" xfId="0" applyFont="1" applyAlignment="1">
      <alignment horizontal="left"/>
    </xf>
    <xf numFmtId="0" fontId="1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17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1" xfId="0" applyFont="1" applyFill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 vertical="center" wrapText="1"/>
    </xf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0" fillId="0" borderId="0" xfId="0" applyNumberForma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25" zoomScaleSheetLayoutView="100" workbookViewId="0">
      <selection activeCell="B50" sqref="B5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27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46</v>
      </c>
      <c r="B3" s="75"/>
      <c r="C3" s="75"/>
      <c r="D3" s="75"/>
      <c r="E3" s="75"/>
    </row>
    <row r="4" spans="1:5" s="1" customFormat="1" ht="15.75" x14ac:dyDescent="0.25">
      <c r="A4" s="20" t="s">
        <v>13</v>
      </c>
      <c r="B4" s="4"/>
      <c r="C4" s="4"/>
      <c r="D4" s="22"/>
      <c r="E4" s="23" t="s">
        <v>47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6" t="s">
        <v>24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3" t="s">
        <v>33</v>
      </c>
      <c r="B9" s="63"/>
      <c r="C9" s="63"/>
      <c r="D9" s="63"/>
      <c r="E9" s="63"/>
    </row>
    <row r="10" spans="1:5" ht="27" customHeight="1" x14ac:dyDescent="0.25">
      <c r="A10" s="77" t="s">
        <v>14</v>
      </c>
      <c r="B10" s="78"/>
      <c r="C10" s="78"/>
      <c r="D10" s="78"/>
      <c r="E10" s="78"/>
    </row>
    <row r="11" spans="1:5" x14ac:dyDescent="0.25">
      <c r="A11" s="63" t="s">
        <v>34</v>
      </c>
      <c r="B11" s="63"/>
      <c r="C11" s="63"/>
      <c r="D11" s="63"/>
      <c r="E11" s="63"/>
    </row>
    <row r="12" spans="1:5" ht="18" customHeight="1" x14ac:dyDescent="0.25">
      <c r="A12" s="68" t="s">
        <v>15</v>
      </c>
      <c r="B12" s="69"/>
      <c r="C12" s="69"/>
      <c r="D12" s="69"/>
      <c r="E12" s="69"/>
    </row>
    <row r="13" spans="1:5" x14ac:dyDescent="0.25">
      <c r="A13" s="63" t="s">
        <v>22</v>
      </c>
      <c r="B13" s="63"/>
      <c r="C13" s="63"/>
      <c r="D13" s="63"/>
      <c r="E13" s="63"/>
    </row>
    <row r="14" spans="1:5" ht="16.5" customHeight="1" x14ac:dyDescent="0.25">
      <c r="A14" s="68" t="s">
        <v>2</v>
      </c>
      <c r="B14" s="69"/>
      <c r="C14" s="69"/>
      <c r="D14" s="69"/>
      <c r="E14" s="69"/>
    </row>
    <row r="15" spans="1:5" ht="16.5" customHeight="1" x14ac:dyDescent="0.25">
      <c r="A15" s="63" t="s">
        <v>42</v>
      </c>
      <c r="B15" s="63"/>
      <c r="C15" s="63"/>
      <c r="D15" s="63"/>
      <c r="E15" s="63"/>
    </row>
    <row r="16" spans="1:5" x14ac:dyDescent="0.25">
      <c r="A16" s="68" t="s">
        <v>16</v>
      </c>
      <c r="B16" s="69"/>
      <c r="C16" s="69"/>
      <c r="D16" s="69"/>
      <c r="E16" s="69"/>
    </row>
    <row r="17" spans="1:7" ht="32.25" customHeight="1" x14ac:dyDescent="0.25">
      <c r="A17" s="63" t="s">
        <v>17</v>
      </c>
      <c r="B17" s="63"/>
      <c r="C17" s="63"/>
      <c r="D17" s="63"/>
      <c r="E17" s="63"/>
    </row>
    <row r="18" spans="1:7" ht="63" customHeight="1" x14ac:dyDescent="0.25">
      <c r="A18" s="63" t="s">
        <v>25</v>
      </c>
      <c r="B18" s="63"/>
      <c r="C18" s="63"/>
      <c r="D18" s="63"/>
      <c r="E18" s="63"/>
    </row>
    <row r="19" spans="1:7" ht="36.75" customHeight="1" x14ac:dyDescent="0.25">
      <c r="A19" s="70" t="s">
        <v>26</v>
      </c>
      <c r="B19" s="70"/>
      <c r="C19" s="70"/>
      <c r="D19" s="70"/>
      <c r="E19" s="70"/>
    </row>
    <row r="20" spans="1:7" x14ac:dyDescent="0.25">
      <c r="A20" s="70"/>
      <c r="B20" s="70"/>
      <c r="C20" s="70"/>
      <c r="D20" s="70"/>
      <c r="E20" s="70"/>
      <c r="F20" s="2">
        <v>613.5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40</v>
      </c>
      <c r="B22" s="9" t="s">
        <v>37</v>
      </c>
      <c r="C22" s="3" t="s">
        <v>4</v>
      </c>
      <c r="D22" s="3">
        <v>14.27</v>
      </c>
      <c r="E22" s="8">
        <f>D22*F20*G20</f>
        <v>26263.935000000001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D23*F20*G20</f>
        <v>8613.5399999999991</v>
      </c>
    </row>
    <row r="24" spans="1:7" x14ac:dyDescent="0.25">
      <c r="A24" s="7" t="s">
        <v>39</v>
      </c>
      <c r="B24" s="9" t="s">
        <v>45</v>
      </c>
      <c r="C24" s="3" t="s">
        <v>27</v>
      </c>
      <c r="D24" s="3"/>
      <c r="E24" s="8">
        <v>65</v>
      </c>
    </row>
    <row r="25" spans="1:7" x14ac:dyDescent="0.25">
      <c r="A25" s="7"/>
      <c r="B25" s="9"/>
      <c r="C25" s="3"/>
      <c r="D25" s="3"/>
      <c r="E25" s="8"/>
    </row>
    <row r="26" spans="1:7" x14ac:dyDescent="0.25">
      <c r="A26" s="21" t="s">
        <v>41</v>
      </c>
      <c r="B26" s="16"/>
      <c r="C26" s="17"/>
      <c r="D26" s="17"/>
      <c r="E26" s="18">
        <f>SUM(E22:E25)</f>
        <v>34942.474999999999</v>
      </c>
    </row>
    <row r="27" spans="1:7" ht="40.5" customHeight="1" x14ac:dyDescent="0.25">
      <c r="A27" s="71" t="s">
        <v>48</v>
      </c>
      <c r="B27" s="71"/>
      <c r="C27" s="71"/>
      <c r="D27" s="71"/>
      <c r="E27" s="71"/>
    </row>
    <row r="28" spans="1:7" ht="31.15" customHeight="1" x14ac:dyDescent="0.25">
      <c r="A28" s="63" t="s">
        <v>21</v>
      </c>
      <c r="B28" s="63"/>
      <c r="C28" s="63"/>
      <c r="D28" s="63"/>
      <c r="E28" s="63"/>
    </row>
    <row r="29" spans="1:7" x14ac:dyDescent="0.25">
      <c r="A29" s="63" t="s">
        <v>20</v>
      </c>
      <c r="B29" s="63"/>
      <c r="C29" s="63"/>
      <c r="D29" s="63"/>
      <c r="E29" s="63"/>
    </row>
    <row r="30" spans="1:7" ht="33" customHeight="1" x14ac:dyDescent="0.25">
      <c r="A30" s="63" t="s">
        <v>28</v>
      </c>
      <c r="B30" s="63"/>
      <c r="C30" s="63"/>
      <c r="D30" s="63"/>
      <c r="E30" s="63"/>
    </row>
    <row r="31" spans="1:7" x14ac:dyDescent="0.25">
      <c r="A31" s="63" t="s">
        <v>18</v>
      </c>
      <c r="B31" s="63"/>
      <c r="C31" s="63"/>
      <c r="D31" s="63"/>
      <c r="E31" s="63"/>
    </row>
    <row r="32" spans="1:7" x14ac:dyDescent="0.25">
      <c r="A32" s="67" t="s">
        <v>5</v>
      </c>
      <c r="B32" s="67"/>
      <c r="C32" s="67"/>
      <c r="D32" s="67"/>
      <c r="E32" s="67"/>
    </row>
    <row r="33" spans="1:5" x14ac:dyDescent="0.25">
      <c r="A33" s="63" t="s">
        <v>18</v>
      </c>
      <c r="B33" s="63"/>
      <c r="C33" s="63"/>
      <c r="D33" s="63"/>
      <c r="E33" s="63"/>
    </row>
    <row r="34" spans="1:5" ht="13.9" customHeight="1" x14ac:dyDescent="0.25">
      <c r="A34" s="64" t="s">
        <v>43</v>
      </c>
      <c r="B34" s="64"/>
      <c r="C34" s="64"/>
      <c r="D34" s="64"/>
      <c r="E34" s="5"/>
    </row>
    <row r="35" spans="1:5" x14ac:dyDescent="0.25">
      <c r="B35" s="65" t="s">
        <v>19</v>
      </c>
      <c r="C35" s="65"/>
      <c r="D35" s="65"/>
      <c r="E35" s="6" t="s">
        <v>6</v>
      </c>
    </row>
    <row r="36" spans="1:5" x14ac:dyDescent="0.25">
      <c r="A36" s="26"/>
      <c r="B36" s="26"/>
      <c r="C36" s="26"/>
      <c r="D36" s="26"/>
      <c r="E36" s="26"/>
    </row>
    <row r="37" spans="1:5" ht="13.9" customHeight="1" x14ac:dyDescent="0.25">
      <c r="A37" s="66" t="s">
        <v>32</v>
      </c>
      <c r="B37" s="66"/>
      <c r="C37" s="66"/>
      <c r="D37" s="66"/>
      <c r="E37" s="5"/>
    </row>
    <row r="38" spans="1:5" x14ac:dyDescent="0.25">
      <c r="B38" s="65" t="s">
        <v>19</v>
      </c>
      <c r="C38" s="65"/>
      <c r="D38" s="65"/>
      <c r="E38" s="6" t="s">
        <v>6</v>
      </c>
    </row>
    <row r="41" spans="1:5" x14ac:dyDescent="0.25">
      <c r="A41" s="24" t="s">
        <v>44</v>
      </c>
    </row>
    <row r="42" spans="1:5" x14ac:dyDescent="0.25">
      <c r="A42" s="10" t="s">
        <v>29</v>
      </c>
    </row>
    <row r="43" spans="1:5" x14ac:dyDescent="0.25">
      <c r="A43" s="2" t="s">
        <v>36</v>
      </c>
      <c r="B43" s="11">
        <v>-221.77</v>
      </c>
    </row>
    <row r="44" spans="1:5" x14ac:dyDescent="0.25">
      <c r="A44" s="2" t="s">
        <v>49</v>
      </c>
      <c r="B44" s="12"/>
    </row>
    <row r="45" spans="1:5" x14ac:dyDescent="0.25">
      <c r="A45" s="15" t="s">
        <v>31</v>
      </c>
      <c r="B45" s="12">
        <v>45253</v>
      </c>
    </row>
    <row r="46" spans="1:5" x14ac:dyDescent="0.25">
      <c r="A46" s="15"/>
      <c r="B46" s="12"/>
    </row>
    <row r="47" spans="1:5" ht="30" x14ac:dyDescent="0.25">
      <c r="A47" s="25" t="s">
        <v>35</v>
      </c>
      <c r="B47" s="12">
        <f>E26</f>
        <v>34942.474999999999</v>
      </c>
    </row>
    <row r="48" spans="1:5" x14ac:dyDescent="0.25">
      <c r="A48" s="13" t="s">
        <v>30</v>
      </c>
      <c r="B48" s="11">
        <f>B43+B45+B46-B47</f>
        <v>10088.755000000005</v>
      </c>
    </row>
    <row r="49" spans="3:3" x14ac:dyDescent="0.25">
      <c r="C49" s="14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31" zoomScaleSheetLayoutView="100" workbookViewId="0">
      <selection activeCell="F20" sqref="F20:G2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27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50</v>
      </c>
      <c r="B3" s="75"/>
      <c r="C3" s="75"/>
      <c r="D3" s="75"/>
      <c r="E3" s="75"/>
    </row>
    <row r="4" spans="1:5" s="1" customFormat="1" ht="15.75" x14ac:dyDescent="0.25">
      <c r="A4" s="20" t="s">
        <v>13</v>
      </c>
      <c r="B4" s="4"/>
      <c r="C4" s="4"/>
      <c r="D4" s="22"/>
      <c r="E4" s="23" t="s">
        <v>51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6" t="s">
        <v>24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3" t="s">
        <v>33</v>
      </c>
      <c r="B9" s="63"/>
      <c r="C9" s="63"/>
      <c r="D9" s="63"/>
      <c r="E9" s="63"/>
    </row>
    <row r="10" spans="1:5" ht="27" customHeight="1" x14ac:dyDescent="0.25">
      <c r="A10" s="77" t="s">
        <v>14</v>
      </c>
      <c r="B10" s="78"/>
      <c r="C10" s="78"/>
      <c r="D10" s="78"/>
      <c r="E10" s="78"/>
    </row>
    <row r="11" spans="1:5" x14ac:dyDescent="0.25">
      <c r="A11" s="63" t="s">
        <v>34</v>
      </c>
      <c r="B11" s="63"/>
      <c r="C11" s="63"/>
      <c r="D11" s="63"/>
      <c r="E11" s="63"/>
    </row>
    <row r="12" spans="1:5" ht="18" customHeight="1" x14ac:dyDescent="0.25">
      <c r="A12" s="68" t="s">
        <v>15</v>
      </c>
      <c r="B12" s="69"/>
      <c r="C12" s="69"/>
      <c r="D12" s="69"/>
      <c r="E12" s="69"/>
    </row>
    <row r="13" spans="1:5" x14ac:dyDescent="0.25">
      <c r="A13" s="63" t="s">
        <v>22</v>
      </c>
      <c r="B13" s="63"/>
      <c r="C13" s="63"/>
      <c r="D13" s="63"/>
      <c r="E13" s="63"/>
    </row>
    <row r="14" spans="1:5" ht="16.5" customHeight="1" x14ac:dyDescent="0.25">
      <c r="A14" s="68" t="s">
        <v>2</v>
      </c>
      <c r="B14" s="69"/>
      <c r="C14" s="69"/>
      <c r="D14" s="69"/>
      <c r="E14" s="69"/>
    </row>
    <row r="15" spans="1:5" ht="16.5" customHeight="1" x14ac:dyDescent="0.25">
      <c r="A15" s="63" t="s">
        <v>42</v>
      </c>
      <c r="B15" s="63"/>
      <c r="C15" s="63"/>
      <c r="D15" s="63"/>
      <c r="E15" s="63"/>
    </row>
    <row r="16" spans="1:5" x14ac:dyDescent="0.25">
      <c r="A16" s="68" t="s">
        <v>16</v>
      </c>
      <c r="B16" s="69"/>
      <c r="C16" s="69"/>
      <c r="D16" s="69"/>
      <c r="E16" s="69"/>
    </row>
    <row r="17" spans="1:7" ht="32.25" customHeight="1" x14ac:dyDescent="0.25">
      <c r="A17" s="63" t="s">
        <v>17</v>
      </c>
      <c r="B17" s="63"/>
      <c r="C17" s="63"/>
      <c r="D17" s="63"/>
      <c r="E17" s="63"/>
    </row>
    <row r="18" spans="1:7" ht="63" customHeight="1" x14ac:dyDescent="0.25">
      <c r="A18" s="63" t="s">
        <v>25</v>
      </c>
      <c r="B18" s="63"/>
      <c r="C18" s="63"/>
      <c r="D18" s="63"/>
      <c r="E18" s="63"/>
    </row>
    <row r="19" spans="1:7" ht="36.75" customHeight="1" x14ac:dyDescent="0.25">
      <c r="A19" s="70" t="s">
        <v>26</v>
      </c>
      <c r="B19" s="70"/>
      <c r="C19" s="70"/>
      <c r="D19" s="70"/>
      <c r="E19" s="70"/>
    </row>
    <row r="20" spans="1:7" x14ac:dyDescent="0.25">
      <c r="A20" s="70"/>
      <c r="B20" s="70"/>
      <c r="C20" s="70"/>
      <c r="D20" s="70"/>
      <c r="E20" s="70"/>
      <c r="F20" s="2">
        <v>613.5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40</v>
      </c>
      <c r="B22" s="9" t="s">
        <v>37</v>
      </c>
      <c r="C22" s="3" t="s">
        <v>4</v>
      </c>
      <c r="D22" s="3">
        <v>14.27</v>
      </c>
      <c r="E22" s="8">
        <f>D22*F20*G20</f>
        <v>26263.935000000001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D23*F20*G20</f>
        <v>8613.5399999999991</v>
      </c>
    </row>
    <row r="24" spans="1:7" x14ac:dyDescent="0.25">
      <c r="A24" s="7" t="s">
        <v>39</v>
      </c>
      <c r="B24" s="9" t="s">
        <v>52</v>
      </c>
      <c r="C24" s="3" t="s">
        <v>27</v>
      </c>
      <c r="D24" s="3"/>
      <c r="E24" s="8"/>
    </row>
    <row r="25" spans="1:7" x14ac:dyDescent="0.25">
      <c r="A25" s="7"/>
      <c r="B25" s="9"/>
      <c r="C25" s="3"/>
      <c r="D25" s="3"/>
      <c r="E25" s="8"/>
    </row>
    <row r="26" spans="1:7" x14ac:dyDescent="0.25">
      <c r="A26" s="21" t="s">
        <v>41</v>
      </c>
      <c r="B26" s="16"/>
      <c r="C26" s="17"/>
      <c r="D26" s="17"/>
      <c r="E26" s="18">
        <f>SUM(E22:E25)</f>
        <v>34877.474999999999</v>
      </c>
    </row>
    <row r="27" spans="1:7" ht="40.5" customHeight="1" x14ac:dyDescent="0.25">
      <c r="A27" s="71" t="s">
        <v>56</v>
      </c>
      <c r="B27" s="71"/>
      <c r="C27" s="71"/>
      <c r="D27" s="71"/>
      <c r="E27" s="71"/>
    </row>
    <row r="28" spans="1:7" ht="31.15" customHeight="1" x14ac:dyDescent="0.25">
      <c r="A28" s="63" t="s">
        <v>21</v>
      </c>
      <c r="B28" s="63"/>
      <c r="C28" s="63"/>
      <c r="D28" s="63"/>
      <c r="E28" s="63"/>
    </row>
    <row r="29" spans="1:7" x14ac:dyDescent="0.25">
      <c r="A29" s="63" t="s">
        <v>20</v>
      </c>
      <c r="B29" s="63"/>
      <c r="C29" s="63"/>
      <c r="D29" s="63"/>
      <c r="E29" s="63"/>
    </row>
    <row r="30" spans="1:7" ht="33" customHeight="1" x14ac:dyDescent="0.25">
      <c r="A30" s="63" t="s">
        <v>28</v>
      </c>
      <c r="B30" s="63"/>
      <c r="C30" s="63"/>
      <c r="D30" s="63"/>
      <c r="E30" s="63"/>
    </row>
    <row r="31" spans="1:7" x14ac:dyDescent="0.25">
      <c r="A31" s="63" t="s">
        <v>18</v>
      </c>
      <c r="B31" s="63"/>
      <c r="C31" s="63"/>
      <c r="D31" s="63"/>
      <c r="E31" s="63"/>
    </row>
    <row r="32" spans="1:7" x14ac:dyDescent="0.25">
      <c r="A32" s="67" t="s">
        <v>5</v>
      </c>
      <c r="B32" s="67"/>
      <c r="C32" s="67"/>
      <c r="D32" s="67"/>
      <c r="E32" s="67"/>
    </row>
    <row r="33" spans="1:5" x14ac:dyDescent="0.25">
      <c r="A33" s="63" t="s">
        <v>18</v>
      </c>
      <c r="B33" s="63"/>
      <c r="C33" s="63"/>
      <c r="D33" s="63"/>
      <c r="E33" s="63"/>
    </row>
    <row r="34" spans="1:5" ht="13.9" customHeight="1" x14ac:dyDescent="0.25">
      <c r="A34" s="64" t="s">
        <v>43</v>
      </c>
      <c r="B34" s="64"/>
      <c r="C34" s="64"/>
      <c r="D34" s="64"/>
      <c r="E34" s="5"/>
    </row>
    <row r="35" spans="1:5" x14ac:dyDescent="0.25">
      <c r="B35" s="65" t="s">
        <v>19</v>
      </c>
      <c r="C35" s="65"/>
      <c r="D35" s="65"/>
      <c r="E35" s="6" t="s">
        <v>6</v>
      </c>
    </row>
    <row r="36" spans="1:5" x14ac:dyDescent="0.25">
      <c r="A36" s="29"/>
      <c r="B36" s="29"/>
      <c r="C36" s="29"/>
      <c r="D36" s="29"/>
      <c r="E36" s="29"/>
    </row>
    <row r="37" spans="1:5" ht="13.9" customHeight="1" x14ac:dyDescent="0.25">
      <c r="A37" s="66" t="s">
        <v>32</v>
      </c>
      <c r="B37" s="66"/>
      <c r="C37" s="66"/>
      <c r="D37" s="66"/>
      <c r="E37" s="5"/>
    </row>
    <row r="38" spans="1:5" x14ac:dyDescent="0.25">
      <c r="B38" s="65" t="s">
        <v>19</v>
      </c>
      <c r="C38" s="65"/>
      <c r="D38" s="65"/>
      <c r="E38" s="6" t="s">
        <v>6</v>
      </c>
    </row>
    <row r="41" spans="1:5" x14ac:dyDescent="0.25">
      <c r="A41" s="24" t="s">
        <v>44</v>
      </c>
    </row>
    <row r="42" spans="1:5" x14ac:dyDescent="0.25">
      <c r="A42" s="10" t="s">
        <v>29</v>
      </c>
    </row>
    <row r="43" spans="1:5" x14ac:dyDescent="0.25">
      <c r="A43" s="2" t="s">
        <v>36</v>
      </c>
      <c r="B43" s="11">
        <f>'1кв'!B48</f>
        <v>10088.755000000005</v>
      </c>
    </row>
    <row r="44" spans="1:5" x14ac:dyDescent="0.25">
      <c r="A44" s="2" t="s">
        <v>57</v>
      </c>
      <c r="B44" s="12"/>
    </row>
    <row r="45" spans="1:5" x14ac:dyDescent="0.25">
      <c r="A45" s="15" t="s">
        <v>31</v>
      </c>
      <c r="B45" s="12">
        <v>43333.08</v>
      </c>
    </row>
    <row r="46" spans="1:5" ht="30" x14ac:dyDescent="0.25">
      <c r="A46" s="28" t="s">
        <v>35</v>
      </c>
      <c r="B46" s="12">
        <f>E26</f>
        <v>34877.474999999999</v>
      </c>
    </row>
    <row r="47" spans="1:5" x14ac:dyDescent="0.25">
      <c r="A47" s="13" t="s">
        <v>30</v>
      </c>
      <c r="B47" s="11">
        <f>B43+B45-B46</f>
        <v>18544.360000000008</v>
      </c>
    </row>
    <row r="48" spans="1:5" x14ac:dyDescent="0.25">
      <c r="C48" s="14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0" zoomScaleSheetLayoutView="100" workbookViewId="0">
      <selection activeCell="F20" sqref="F20:G2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27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53</v>
      </c>
      <c r="B3" s="75"/>
      <c r="C3" s="75"/>
      <c r="D3" s="75"/>
      <c r="E3" s="75"/>
    </row>
    <row r="4" spans="1:5" s="1" customFormat="1" ht="15.75" x14ac:dyDescent="0.25">
      <c r="A4" s="20" t="s">
        <v>13</v>
      </c>
      <c r="B4" s="4"/>
      <c r="C4" s="4"/>
      <c r="D4" s="22"/>
      <c r="E4" s="23" t="s">
        <v>54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6" t="s">
        <v>24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3" t="s">
        <v>33</v>
      </c>
      <c r="B9" s="63"/>
      <c r="C9" s="63"/>
      <c r="D9" s="63"/>
      <c r="E9" s="63"/>
    </row>
    <row r="10" spans="1:5" ht="27" customHeight="1" x14ac:dyDescent="0.25">
      <c r="A10" s="77" t="s">
        <v>14</v>
      </c>
      <c r="B10" s="78"/>
      <c r="C10" s="78"/>
      <c r="D10" s="78"/>
      <c r="E10" s="78"/>
    </row>
    <row r="11" spans="1:5" x14ac:dyDescent="0.25">
      <c r="A11" s="63" t="s">
        <v>34</v>
      </c>
      <c r="B11" s="63"/>
      <c r="C11" s="63"/>
      <c r="D11" s="63"/>
      <c r="E11" s="63"/>
    </row>
    <row r="12" spans="1:5" ht="18" customHeight="1" x14ac:dyDescent="0.25">
      <c r="A12" s="68" t="s">
        <v>15</v>
      </c>
      <c r="B12" s="69"/>
      <c r="C12" s="69"/>
      <c r="D12" s="69"/>
      <c r="E12" s="69"/>
    </row>
    <row r="13" spans="1:5" x14ac:dyDescent="0.25">
      <c r="A13" s="63" t="s">
        <v>22</v>
      </c>
      <c r="B13" s="63"/>
      <c r="C13" s="63"/>
      <c r="D13" s="63"/>
      <c r="E13" s="63"/>
    </row>
    <row r="14" spans="1:5" ht="16.5" customHeight="1" x14ac:dyDescent="0.25">
      <c r="A14" s="68" t="s">
        <v>2</v>
      </c>
      <c r="B14" s="69"/>
      <c r="C14" s="69"/>
      <c r="D14" s="69"/>
      <c r="E14" s="69"/>
    </row>
    <row r="15" spans="1:5" ht="16.5" customHeight="1" x14ac:dyDescent="0.25">
      <c r="A15" s="63" t="s">
        <v>42</v>
      </c>
      <c r="B15" s="63"/>
      <c r="C15" s="63"/>
      <c r="D15" s="63"/>
      <c r="E15" s="63"/>
    </row>
    <row r="16" spans="1:5" x14ac:dyDescent="0.25">
      <c r="A16" s="68" t="s">
        <v>16</v>
      </c>
      <c r="B16" s="69"/>
      <c r="C16" s="69"/>
      <c r="D16" s="69"/>
      <c r="E16" s="69"/>
    </row>
    <row r="17" spans="1:7" ht="32.25" customHeight="1" x14ac:dyDescent="0.25">
      <c r="A17" s="63" t="s">
        <v>17</v>
      </c>
      <c r="B17" s="63"/>
      <c r="C17" s="63"/>
      <c r="D17" s="63"/>
      <c r="E17" s="63"/>
    </row>
    <row r="18" spans="1:7" ht="63" customHeight="1" x14ac:dyDescent="0.25">
      <c r="A18" s="63" t="s">
        <v>25</v>
      </c>
      <c r="B18" s="63"/>
      <c r="C18" s="63"/>
      <c r="D18" s="63"/>
      <c r="E18" s="63"/>
    </row>
    <row r="19" spans="1:7" ht="36.75" customHeight="1" x14ac:dyDescent="0.25">
      <c r="A19" s="70" t="s">
        <v>26</v>
      </c>
      <c r="B19" s="70"/>
      <c r="C19" s="70"/>
      <c r="D19" s="70"/>
      <c r="E19" s="70"/>
    </row>
    <row r="20" spans="1:7" x14ac:dyDescent="0.25">
      <c r="A20" s="70"/>
      <c r="B20" s="70"/>
      <c r="C20" s="70"/>
      <c r="D20" s="70"/>
      <c r="E20" s="70"/>
      <c r="F20" s="2">
        <v>613.5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40</v>
      </c>
      <c r="B22" s="9" t="s">
        <v>37</v>
      </c>
      <c r="C22" s="3" t="s">
        <v>4</v>
      </c>
      <c r="D22" s="3">
        <v>15.05</v>
      </c>
      <c r="E22" s="8">
        <f>D22*F20*G20</f>
        <v>27699.525000000001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D23*F20*G20</f>
        <v>9423.36</v>
      </c>
    </row>
    <row r="24" spans="1:7" x14ac:dyDescent="0.25">
      <c r="A24" s="7" t="s">
        <v>39</v>
      </c>
      <c r="B24" s="9" t="s">
        <v>55</v>
      </c>
      <c r="C24" s="3" t="s">
        <v>27</v>
      </c>
      <c r="D24" s="3"/>
      <c r="E24" s="8">
        <v>0</v>
      </c>
    </row>
    <row r="25" spans="1:7" ht="30" x14ac:dyDescent="0.25">
      <c r="A25" s="37" t="s">
        <v>58</v>
      </c>
      <c r="B25" s="9" t="s">
        <v>59</v>
      </c>
      <c r="C25" s="3" t="s">
        <v>60</v>
      </c>
      <c r="D25" s="3">
        <v>8</v>
      </c>
      <c r="E25" s="8">
        <f>D25*333.76</f>
        <v>2670.08</v>
      </c>
    </row>
    <row r="26" spans="1:7" x14ac:dyDescent="0.25">
      <c r="A26" s="21" t="s">
        <v>41</v>
      </c>
      <c r="B26" s="16"/>
      <c r="C26" s="17"/>
      <c r="D26" s="17"/>
      <c r="E26" s="18">
        <f>SUM(E22:E25)</f>
        <v>39792.965000000004</v>
      </c>
    </row>
    <row r="27" spans="1:7" ht="40.5" customHeight="1" x14ac:dyDescent="0.25">
      <c r="A27" s="71" t="s">
        <v>62</v>
      </c>
      <c r="B27" s="71"/>
      <c r="C27" s="71"/>
      <c r="D27" s="71"/>
      <c r="E27" s="71"/>
    </row>
    <row r="28" spans="1:7" ht="31.15" customHeight="1" x14ac:dyDescent="0.25">
      <c r="A28" s="63" t="s">
        <v>21</v>
      </c>
      <c r="B28" s="63"/>
      <c r="C28" s="63"/>
      <c r="D28" s="63"/>
      <c r="E28" s="63"/>
    </row>
    <row r="29" spans="1:7" x14ac:dyDescent="0.25">
      <c r="A29" s="63" t="s">
        <v>20</v>
      </c>
      <c r="B29" s="63"/>
      <c r="C29" s="63"/>
      <c r="D29" s="63"/>
      <c r="E29" s="63"/>
    </row>
    <row r="30" spans="1:7" ht="33" customHeight="1" x14ac:dyDescent="0.25">
      <c r="A30" s="63" t="s">
        <v>28</v>
      </c>
      <c r="B30" s="63"/>
      <c r="C30" s="63"/>
      <c r="D30" s="63"/>
      <c r="E30" s="63"/>
    </row>
    <row r="31" spans="1:7" x14ac:dyDescent="0.25">
      <c r="A31" s="63" t="s">
        <v>18</v>
      </c>
      <c r="B31" s="63"/>
      <c r="C31" s="63"/>
      <c r="D31" s="63"/>
      <c r="E31" s="63"/>
    </row>
    <row r="32" spans="1:7" x14ac:dyDescent="0.25">
      <c r="A32" s="67" t="s">
        <v>5</v>
      </c>
      <c r="B32" s="67"/>
      <c r="C32" s="67"/>
      <c r="D32" s="67"/>
      <c r="E32" s="67"/>
    </row>
    <row r="33" spans="1:5" x14ac:dyDescent="0.25">
      <c r="A33" s="63" t="s">
        <v>18</v>
      </c>
      <c r="B33" s="63"/>
      <c r="C33" s="63"/>
      <c r="D33" s="63"/>
      <c r="E33" s="63"/>
    </row>
    <row r="34" spans="1:5" ht="13.9" customHeight="1" x14ac:dyDescent="0.25">
      <c r="A34" s="64" t="s">
        <v>43</v>
      </c>
      <c r="B34" s="64"/>
      <c r="C34" s="64"/>
      <c r="D34" s="64"/>
      <c r="E34" s="5"/>
    </row>
    <row r="35" spans="1:5" x14ac:dyDescent="0.25">
      <c r="B35" s="65" t="s">
        <v>19</v>
      </c>
      <c r="C35" s="65"/>
      <c r="D35" s="65"/>
      <c r="E35" s="6" t="s">
        <v>6</v>
      </c>
    </row>
    <row r="36" spans="1:5" x14ac:dyDescent="0.25">
      <c r="A36" s="31"/>
      <c r="B36" s="31"/>
      <c r="C36" s="31"/>
      <c r="D36" s="31"/>
      <c r="E36" s="31"/>
    </row>
    <row r="37" spans="1:5" ht="13.9" customHeight="1" x14ac:dyDescent="0.25">
      <c r="A37" s="66" t="s">
        <v>32</v>
      </c>
      <c r="B37" s="66"/>
      <c r="C37" s="66"/>
      <c r="D37" s="66"/>
      <c r="E37" s="5"/>
    </row>
    <row r="38" spans="1:5" x14ac:dyDescent="0.25">
      <c r="B38" s="65" t="s">
        <v>19</v>
      </c>
      <c r="C38" s="65"/>
      <c r="D38" s="65"/>
      <c r="E38" s="6" t="s">
        <v>6</v>
      </c>
    </row>
    <row r="41" spans="1:5" x14ac:dyDescent="0.25">
      <c r="A41" s="24" t="s">
        <v>44</v>
      </c>
    </row>
    <row r="42" spans="1:5" x14ac:dyDescent="0.25">
      <c r="A42" s="10" t="s">
        <v>29</v>
      </c>
    </row>
    <row r="43" spans="1:5" x14ac:dyDescent="0.25">
      <c r="A43" s="2" t="s">
        <v>36</v>
      </c>
      <c r="B43" s="11">
        <f>'2кв'!B47</f>
        <v>18544.360000000008</v>
      </c>
    </row>
    <row r="44" spans="1:5" x14ac:dyDescent="0.25">
      <c r="A44" s="2" t="s">
        <v>61</v>
      </c>
      <c r="B44" s="12"/>
    </row>
    <row r="45" spans="1:5" x14ac:dyDescent="0.25">
      <c r="A45" s="15" t="s">
        <v>31</v>
      </c>
      <c r="B45" s="12">
        <v>46199.82</v>
      </c>
    </row>
    <row r="46" spans="1:5" ht="30" x14ac:dyDescent="0.25">
      <c r="A46" s="33" t="s">
        <v>35</v>
      </c>
      <c r="B46" s="12">
        <f>E26</f>
        <v>39792.965000000004</v>
      </c>
    </row>
    <row r="47" spans="1:5" x14ac:dyDescent="0.25">
      <c r="A47" s="13" t="s">
        <v>30</v>
      </c>
      <c r="B47" s="11">
        <f>B43+B45-B46</f>
        <v>24951.215000000004</v>
      </c>
    </row>
    <row r="48" spans="1:5" x14ac:dyDescent="0.25">
      <c r="C48" s="14"/>
    </row>
  </sheetData>
  <mergeCells count="29">
    <mergeCell ref="A33:E33"/>
    <mergeCell ref="A34:D34"/>
    <mergeCell ref="B35:D35"/>
    <mergeCell ref="A37:D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21" zoomScaleSheetLayoutView="100" workbookViewId="0">
      <selection activeCell="A27" sqref="A27:E2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27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63</v>
      </c>
      <c r="B3" s="75"/>
      <c r="C3" s="75"/>
      <c r="D3" s="75"/>
      <c r="E3" s="75"/>
    </row>
    <row r="4" spans="1:5" s="1" customFormat="1" ht="15.75" x14ac:dyDescent="0.25">
      <c r="A4" s="20" t="s">
        <v>13</v>
      </c>
      <c r="B4" s="4"/>
      <c r="C4" s="4"/>
      <c r="D4" s="2"/>
      <c r="E4" s="38">
        <v>46022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6" t="s">
        <v>24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3" t="s">
        <v>33</v>
      </c>
      <c r="B9" s="63"/>
      <c r="C9" s="63"/>
      <c r="D9" s="63"/>
      <c r="E9" s="63"/>
    </row>
    <row r="10" spans="1:5" ht="27" customHeight="1" x14ac:dyDescent="0.25">
      <c r="A10" s="77" t="s">
        <v>14</v>
      </c>
      <c r="B10" s="78"/>
      <c r="C10" s="78"/>
      <c r="D10" s="78"/>
      <c r="E10" s="78"/>
    </row>
    <row r="11" spans="1:5" x14ac:dyDescent="0.25">
      <c r="A11" s="63" t="s">
        <v>34</v>
      </c>
      <c r="B11" s="63"/>
      <c r="C11" s="63"/>
      <c r="D11" s="63"/>
      <c r="E11" s="63"/>
    </row>
    <row r="12" spans="1:5" ht="18" customHeight="1" x14ac:dyDescent="0.25">
      <c r="A12" s="68" t="s">
        <v>15</v>
      </c>
      <c r="B12" s="69"/>
      <c r="C12" s="69"/>
      <c r="D12" s="69"/>
      <c r="E12" s="69"/>
    </row>
    <row r="13" spans="1:5" x14ac:dyDescent="0.25">
      <c r="A13" s="63" t="s">
        <v>22</v>
      </c>
      <c r="B13" s="63"/>
      <c r="C13" s="63"/>
      <c r="D13" s="63"/>
      <c r="E13" s="63"/>
    </row>
    <row r="14" spans="1:5" ht="16.5" customHeight="1" x14ac:dyDescent="0.25">
      <c r="A14" s="68" t="s">
        <v>2</v>
      </c>
      <c r="B14" s="69"/>
      <c r="C14" s="69"/>
      <c r="D14" s="69"/>
      <c r="E14" s="69"/>
    </row>
    <row r="15" spans="1:5" ht="16.5" customHeight="1" x14ac:dyDescent="0.25">
      <c r="A15" s="63" t="s">
        <v>42</v>
      </c>
      <c r="B15" s="63"/>
      <c r="C15" s="63"/>
      <c r="D15" s="63"/>
      <c r="E15" s="63"/>
    </row>
    <row r="16" spans="1:5" x14ac:dyDescent="0.25">
      <c r="A16" s="68" t="s">
        <v>16</v>
      </c>
      <c r="B16" s="69"/>
      <c r="C16" s="69"/>
      <c r="D16" s="69"/>
      <c r="E16" s="69"/>
    </row>
    <row r="17" spans="1:7" ht="32.25" customHeight="1" x14ac:dyDescent="0.25">
      <c r="A17" s="63" t="s">
        <v>17</v>
      </c>
      <c r="B17" s="63"/>
      <c r="C17" s="63"/>
      <c r="D17" s="63"/>
      <c r="E17" s="63"/>
    </row>
    <row r="18" spans="1:7" ht="63" customHeight="1" x14ac:dyDescent="0.25">
      <c r="A18" s="63" t="s">
        <v>25</v>
      </c>
      <c r="B18" s="63"/>
      <c r="C18" s="63"/>
      <c r="D18" s="63"/>
      <c r="E18" s="63"/>
    </row>
    <row r="19" spans="1:7" ht="36.75" customHeight="1" x14ac:dyDescent="0.25">
      <c r="A19" s="70" t="s">
        <v>26</v>
      </c>
      <c r="B19" s="70"/>
      <c r="C19" s="70"/>
      <c r="D19" s="70"/>
      <c r="E19" s="70"/>
    </row>
    <row r="20" spans="1:7" x14ac:dyDescent="0.25">
      <c r="A20" s="70"/>
      <c r="B20" s="70"/>
      <c r="C20" s="70"/>
      <c r="D20" s="70"/>
      <c r="E20" s="70"/>
      <c r="F20" s="2">
        <v>613.5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40</v>
      </c>
      <c r="B22" s="9" t="s">
        <v>37</v>
      </c>
      <c r="C22" s="3" t="s">
        <v>4</v>
      </c>
      <c r="D22" s="3">
        <v>15.05</v>
      </c>
      <c r="E22" s="8">
        <f>D22*F20*G20</f>
        <v>27699.525000000001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D23*F20*G20</f>
        <v>9423.36</v>
      </c>
    </row>
    <row r="24" spans="1:7" x14ac:dyDescent="0.25">
      <c r="A24" s="7" t="s">
        <v>39</v>
      </c>
      <c r="B24" s="9" t="s">
        <v>45</v>
      </c>
      <c r="C24" s="3" t="s">
        <v>27</v>
      </c>
      <c r="D24" s="3"/>
      <c r="E24" s="8">
        <v>1352.94</v>
      </c>
    </row>
    <row r="25" spans="1:7" x14ac:dyDescent="0.25">
      <c r="A25" s="37"/>
      <c r="B25" s="9"/>
      <c r="C25" s="3"/>
      <c r="D25" s="3"/>
      <c r="E25" s="8"/>
    </row>
    <row r="26" spans="1:7" x14ac:dyDescent="0.25">
      <c r="A26" s="21" t="s">
        <v>41</v>
      </c>
      <c r="B26" s="16"/>
      <c r="C26" s="17"/>
      <c r="D26" s="17"/>
      <c r="E26" s="18">
        <f>SUM(E22:E25)</f>
        <v>38475.825000000004</v>
      </c>
    </row>
    <row r="27" spans="1:7" ht="40.5" customHeight="1" x14ac:dyDescent="0.25">
      <c r="A27" s="71" t="s">
        <v>82</v>
      </c>
      <c r="B27" s="71"/>
      <c r="C27" s="71"/>
      <c r="D27" s="71"/>
      <c r="E27" s="71"/>
    </row>
    <row r="28" spans="1:7" ht="31.15" customHeight="1" x14ac:dyDescent="0.25">
      <c r="A28" s="63" t="s">
        <v>21</v>
      </c>
      <c r="B28" s="63"/>
      <c r="C28" s="63"/>
      <c r="D28" s="63"/>
      <c r="E28" s="63"/>
    </row>
    <row r="29" spans="1:7" x14ac:dyDescent="0.25">
      <c r="A29" s="63" t="s">
        <v>20</v>
      </c>
      <c r="B29" s="63"/>
      <c r="C29" s="63"/>
      <c r="D29" s="63"/>
      <c r="E29" s="63"/>
    </row>
    <row r="30" spans="1:7" ht="33" customHeight="1" x14ac:dyDescent="0.25">
      <c r="A30" s="63" t="s">
        <v>28</v>
      </c>
      <c r="B30" s="63"/>
      <c r="C30" s="63"/>
      <c r="D30" s="63"/>
      <c r="E30" s="63"/>
    </row>
    <row r="31" spans="1:7" x14ac:dyDescent="0.25">
      <c r="A31" s="63" t="s">
        <v>18</v>
      </c>
      <c r="B31" s="63"/>
      <c r="C31" s="63"/>
      <c r="D31" s="63"/>
      <c r="E31" s="63"/>
    </row>
    <row r="32" spans="1:7" x14ac:dyDescent="0.25">
      <c r="A32" s="67" t="s">
        <v>5</v>
      </c>
      <c r="B32" s="67"/>
      <c r="C32" s="67"/>
      <c r="D32" s="67"/>
      <c r="E32" s="67"/>
    </row>
    <row r="33" spans="1:5" x14ac:dyDescent="0.25">
      <c r="A33" s="63" t="s">
        <v>18</v>
      </c>
      <c r="B33" s="63"/>
      <c r="C33" s="63"/>
      <c r="D33" s="63"/>
      <c r="E33" s="63"/>
    </row>
    <row r="34" spans="1:5" ht="13.9" customHeight="1" x14ac:dyDescent="0.25">
      <c r="A34" s="64" t="s">
        <v>43</v>
      </c>
      <c r="B34" s="64"/>
      <c r="C34" s="64"/>
      <c r="D34" s="64"/>
      <c r="E34" s="5"/>
    </row>
    <row r="35" spans="1:5" x14ac:dyDescent="0.25">
      <c r="B35" s="65" t="s">
        <v>19</v>
      </c>
      <c r="C35" s="65"/>
      <c r="D35" s="65"/>
      <c r="E35" s="6" t="s">
        <v>6</v>
      </c>
    </row>
    <row r="36" spans="1:5" x14ac:dyDescent="0.25">
      <c r="A36" s="35"/>
      <c r="B36" s="35"/>
      <c r="C36" s="35"/>
      <c r="D36" s="35"/>
      <c r="E36" s="35"/>
    </row>
    <row r="37" spans="1:5" ht="13.9" customHeight="1" x14ac:dyDescent="0.25">
      <c r="A37" s="66" t="s">
        <v>32</v>
      </c>
      <c r="B37" s="66"/>
      <c r="C37" s="66"/>
      <c r="D37" s="66"/>
      <c r="E37" s="5"/>
    </row>
    <row r="38" spans="1:5" x14ac:dyDescent="0.25">
      <c r="B38" s="65" t="s">
        <v>19</v>
      </c>
      <c r="C38" s="65"/>
      <c r="D38" s="65"/>
      <c r="E38" s="6" t="s">
        <v>6</v>
      </c>
    </row>
    <row r="41" spans="1:5" x14ac:dyDescent="0.25">
      <c r="A41" s="24" t="s">
        <v>44</v>
      </c>
    </row>
    <row r="42" spans="1:5" x14ac:dyDescent="0.25">
      <c r="A42" s="10" t="s">
        <v>29</v>
      </c>
    </row>
    <row r="43" spans="1:5" x14ac:dyDescent="0.25">
      <c r="A43" s="2" t="s">
        <v>36</v>
      </c>
      <c r="B43" s="11">
        <f>'3кв'!B47</f>
        <v>24951.215000000004</v>
      </c>
    </row>
    <row r="44" spans="1:5" x14ac:dyDescent="0.25">
      <c r="A44" s="2" t="s">
        <v>61</v>
      </c>
      <c r="B44" s="12"/>
    </row>
    <row r="45" spans="1:5" x14ac:dyDescent="0.25">
      <c r="A45" s="15" t="s">
        <v>31</v>
      </c>
      <c r="B45" s="12">
        <v>48826.04</v>
      </c>
    </row>
    <row r="46" spans="1:5" ht="30" x14ac:dyDescent="0.25">
      <c r="A46" s="34" t="s">
        <v>35</v>
      </c>
      <c r="B46" s="12">
        <f>E26</f>
        <v>38475.825000000004</v>
      </c>
    </row>
    <row r="47" spans="1:5" x14ac:dyDescent="0.25">
      <c r="A47" s="13" t="s">
        <v>30</v>
      </c>
      <c r="B47" s="11">
        <f>B43+B45-B46</f>
        <v>35301.43</v>
      </c>
    </row>
    <row r="48" spans="1:5" x14ac:dyDescent="0.25">
      <c r="C48" s="14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zoomScaleSheetLayoutView="100" workbookViewId="0">
      <selection activeCell="B30" sqref="B30"/>
    </sheetView>
  </sheetViews>
  <sheetFormatPr defaultRowHeight="15" x14ac:dyDescent="0.25"/>
  <cols>
    <col min="1" max="1" width="10.5703125" customWidth="1"/>
    <col min="2" max="2" width="58.285156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80" t="s">
        <v>64</v>
      </c>
      <c r="B1" s="80"/>
      <c r="C1" s="80"/>
      <c r="D1" s="39"/>
    </row>
    <row r="2" spans="1:5" ht="15.75" x14ac:dyDescent="0.25">
      <c r="A2" s="81" t="s">
        <v>65</v>
      </c>
      <c r="B2" s="81"/>
      <c r="C2" s="81"/>
      <c r="D2" s="40"/>
    </row>
    <row r="3" spans="1:5" ht="15.75" x14ac:dyDescent="0.25">
      <c r="A3" s="81" t="s">
        <v>79</v>
      </c>
      <c r="B3" s="81"/>
      <c r="C3" s="81"/>
      <c r="D3" s="40"/>
    </row>
    <row r="4" spans="1:5" ht="15.75" x14ac:dyDescent="0.25">
      <c r="A4" s="80" t="s">
        <v>66</v>
      </c>
      <c r="B4" s="80"/>
      <c r="C4" s="80"/>
      <c r="D4" s="39"/>
    </row>
    <row r="5" spans="1:5" ht="15.75" x14ac:dyDescent="0.25">
      <c r="A5" s="82"/>
      <c r="B5" s="82"/>
      <c r="C5" s="82"/>
      <c r="D5" s="1"/>
    </row>
    <row r="6" spans="1:5" ht="15.75" x14ac:dyDescent="0.25">
      <c r="A6" s="40"/>
      <c r="B6" s="41" t="s">
        <v>67</v>
      </c>
      <c r="C6" s="42">
        <f>'1кв'!B43</f>
        <v>-221.77</v>
      </c>
      <c r="D6" s="43"/>
    </row>
    <row r="7" spans="1:5" ht="15.75" x14ac:dyDescent="0.25">
      <c r="A7" s="44" t="s">
        <v>68</v>
      </c>
      <c r="B7" s="41" t="s">
        <v>83</v>
      </c>
      <c r="C7" s="42"/>
      <c r="D7" s="43"/>
    </row>
    <row r="8" spans="1:5" ht="15.75" x14ac:dyDescent="0.25">
      <c r="B8" s="45" t="s">
        <v>69</v>
      </c>
      <c r="C8" s="46">
        <f>'1кв'!B45+'2кв'!B45+'3кв'!B45+'4кв'!B45</f>
        <v>183611.94</v>
      </c>
      <c r="D8" s="47"/>
    </row>
    <row r="9" spans="1:5" ht="15.75" x14ac:dyDescent="0.25">
      <c r="A9" s="48"/>
      <c r="B9" s="45" t="s">
        <v>70</v>
      </c>
      <c r="C9" s="49">
        <f>SUM(C8:C8)</f>
        <v>183611.94</v>
      </c>
      <c r="D9" s="43"/>
    </row>
    <row r="10" spans="1:5" ht="15.75" x14ac:dyDescent="0.25">
      <c r="A10" s="1"/>
      <c r="B10" s="79"/>
      <c r="C10" s="79"/>
      <c r="D10" s="50"/>
    </row>
    <row r="11" spans="1:5" ht="15.75" x14ac:dyDescent="0.25">
      <c r="A11" s="51" t="s">
        <v>71</v>
      </c>
      <c r="B11" s="19" t="s">
        <v>40</v>
      </c>
      <c r="C11" s="46">
        <f>'1кв'!E22+'2кв'!E22+'3кв'!E22+'4кв'!E22</f>
        <v>107926.92000000001</v>
      </c>
      <c r="D11" s="50"/>
    </row>
    <row r="12" spans="1:5" ht="15.75" x14ac:dyDescent="0.25">
      <c r="A12" s="51"/>
      <c r="B12" s="7" t="s">
        <v>38</v>
      </c>
      <c r="C12" s="46">
        <f>'1кв'!E23+'2кв'!E23+'3кв'!E23+'4кв'!E23</f>
        <v>36073.800000000003</v>
      </c>
      <c r="D12" s="50"/>
    </row>
    <row r="13" spans="1:5" ht="15.75" x14ac:dyDescent="0.25">
      <c r="A13" s="1"/>
      <c r="B13" s="7" t="s">
        <v>72</v>
      </c>
      <c r="C13" s="46">
        <f>'1кв'!E24+'2кв'!E24+'3кв'!E24+'4кв'!E24</f>
        <v>1417.94</v>
      </c>
      <c r="D13" s="50"/>
      <c r="E13" s="52"/>
    </row>
    <row r="14" spans="1:5" ht="15.75" x14ac:dyDescent="0.25">
      <c r="A14" s="51"/>
      <c r="B14" s="53" t="s">
        <v>81</v>
      </c>
      <c r="C14" s="46">
        <f>'3кв'!E25</f>
        <v>2670.08</v>
      </c>
      <c r="D14" s="50"/>
    </row>
    <row r="15" spans="1:5" ht="15.75" x14ac:dyDescent="0.25">
      <c r="A15" s="51"/>
      <c r="B15" s="54" t="s">
        <v>73</v>
      </c>
      <c r="C15" s="46"/>
      <c r="D15" s="50"/>
    </row>
    <row r="16" spans="1:5" ht="15.75" x14ac:dyDescent="0.25">
      <c r="A16" s="51"/>
      <c r="B16" s="54" t="s">
        <v>74</v>
      </c>
      <c r="C16" s="55"/>
      <c r="D16" s="50"/>
    </row>
    <row r="17" spans="1:5" ht="15.75" x14ac:dyDescent="0.25">
      <c r="A17" s="51"/>
      <c r="B17" s="56"/>
      <c r="C17" s="46"/>
      <c r="D17" s="50"/>
    </row>
    <row r="18" spans="1:5" ht="15.75" x14ac:dyDescent="0.25">
      <c r="A18" s="51"/>
      <c r="B18" s="56"/>
      <c r="C18" s="46"/>
      <c r="D18" s="50"/>
    </row>
    <row r="19" spans="1:5" ht="15.75" x14ac:dyDescent="0.25">
      <c r="A19" s="51"/>
      <c r="B19" s="56"/>
      <c r="C19" s="46"/>
      <c r="D19" s="50"/>
    </row>
    <row r="20" spans="1:5" ht="15.75" x14ac:dyDescent="0.25">
      <c r="A20" s="1"/>
      <c r="B20" s="57" t="s">
        <v>75</v>
      </c>
      <c r="C20" s="49">
        <f>SUM(C11:C15)</f>
        <v>148088.74000000002</v>
      </c>
      <c r="D20" s="50"/>
      <c r="E20" s="52"/>
    </row>
    <row r="21" spans="1:5" ht="15.75" x14ac:dyDescent="0.25">
      <c r="A21" s="1"/>
      <c r="B21" s="58" t="s">
        <v>80</v>
      </c>
      <c r="C21" s="49">
        <f>C6+C9-C20</f>
        <v>35301.429999999993</v>
      </c>
      <c r="D21" s="50"/>
    </row>
    <row r="22" spans="1:5" ht="15.75" x14ac:dyDescent="0.25">
      <c r="A22" s="1"/>
      <c r="B22" s="44"/>
      <c r="C22" s="44"/>
      <c r="D22" s="50"/>
    </row>
    <row r="23" spans="1:5" ht="15.75" x14ac:dyDescent="0.25">
      <c r="A23" s="1"/>
      <c r="B23" s="59" t="s">
        <v>76</v>
      </c>
      <c r="C23" s="59"/>
      <c r="D23" s="50"/>
    </row>
    <row r="24" spans="1:5" ht="15.75" x14ac:dyDescent="0.25">
      <c r="A24" s="1"/>
      <c r="B24" s="59" t="s">
        <v>84</v>
      </c>
      <c r="C24" s="60">
        <v>38148.080000000002</v>
      </c>
      <c r="D24" s="50"/>
    </row>
    <row r="25" spans="1:5" ht="15.75" x14ac:dyDescent="0.25">
      <c r="A25" s="1"/>
      <c r="B25" s="61" t="s">
        <v>85</v>
      </c>
      <c r="C25" s="62">
        <v>36454.339999999997</v>
      </c>
      <c r="D25" s="50"/>
    </row>
    <row r="26" spans="1:5" ht="15.75" x14ac:dyDescent="0.25">
      <c r="A26" s="1"/>
      <c r="B26" s="59" t="s">
        <v>77</v>
      </c>
      <c r="C26" s="83">
        <f>C25-C24</f>
        <v>-1693.7400000000052</v>
      </c>
      <c r="D26" s="50"/>
    </row>
    <row r="27" spans="1:5" ht="15.75" x14ac:dyDescent="0.25">
      <c r="A27" s="1"/>
      <c r="B27" s="44"/>
      <c r="C27" s="44"/>
      <c r="D27" s="50"/>
    </row>
    <row r="28" spans="1:5" ht="15.75" x14ac:dyDescent="0.25">
      <c r="A28" s="1" t="s">
        <v>78</v>
      </c>
      <c r="B28" s="44" t="s">
        <v>86</v>
      </c>
      <c r="C28" s="44"/>
      <c r="D28" s="50"/>
    </row>
    <row r="29" spans="1:5" ht="15.75" x14ac:dyDescent="0.25">
      <c r="A29" s="1"/>
      <c r="B29" s="44" t="s">
        <v>87</v>
      </c>
      <c r="C29" s="44"/>
      <c r="D29" s="50"/>
    </row>
    <row r="30" spans="1:5" ht="15.75" x14ac:dyDescent="0.25">
      <c r="A30" s="1"/>
      <c r="B30" s="44" t="s">
        <v>88</v>
      </c>
      <c r="C30" s="44"/>
      <c r="D30" s="50"/>
    </row>
    <row r="31" spans="1:5" ht="15.75" x14ac:dyDescent="0.25">
      <c r="A31" s="1"/>
      <c r="B31" s="61"/>
      <c r="C31" s="44"/>
      <c r="D31" s="50"/>
    </row>
    <row r="32" spans="1:5" ht="15.75" x14ac:dyDescent="0.25">
      <c r="A32" s="1"/>
      <c r="B32" s="44"/>
      <c r="C32" s="44"/>
      <c r="D32" s="50"/>
    </row>
    <row r="33" spans="1:4" ht="15.75" x14ac:dyDescent="0.25">
      <c r="A33" s="1"/>
      <c r="B33" s="44"/>
      <c r="C33" s="44"/>
      <c r="D33" s="50"/>
    </row>
    <row r="34" spans="1:4" ht="15.75" x14ac:dyDescent="0.25">
      <c r="A34" s="1"/>
      <c r="B34" s="44"/>
      <c r="C34" s="44"/>
      <c r="D34" s="50"/>
    </row>
    <row r="35" spans="1:4" ht="15.75" x14ac:dyDescent="0.25">
      <c r="A35" s="1"/>
      <c r="B35" s="44"/>
      <c r="C35" s="44"/>
      <c r="D35" s="50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2026-02-21T11:52:43Z</dcterms:modified>
</cp:coreProperties>
</file>