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4"/>
  </bookViews>
  <sheets>
    <sheet name="1кв" sheetId="25" r:id="rId1"/>
    <sheet name="2кв" sheetId="26" r:id="rId2"/>
    <sheet name="3кв" sheetId="27" r:id="rId3"/>
    <sheet name="4кв" sheetId="28" r:id="rId4"/>
    <sheet name="отчет" sheetId="29" r:id="rId5"/>
  </sheets>
  <definedNames>
    <definedName name="_xlnm.Print_Area" localSheetId="0">'1кв'!$A$1:$E$47</definedName>
    <definedName name="_xlnm.Print_Area" localSheetId="1">'2кв'!$A$1:$E$47</definedName>
    <definedName name="_xlnm.Print_Area" localSheetId="2">'3кв'!$A$1:$E$48</definedName>
    <definedName name="_xlnm.Print_Area" localSheetId="3">'4кв'!$A$1:$E$48</definedName>
    <definedName name="_xlnm.Print_Area" localSheetId="4">отчет!$A$1:$C$31</definedName>
  </definedNames>
  <calcPr calcId="152511"/>
</workbook>
</file>

<file path=xl/calcChain.xml><?xml version="1.0" encoding="utf-8"?>
<calcChain xmlns="http://schemas.openxmlformats.org/spreadsheetml/2006/main">
  <c r="C17" i="29" l="1"/>
  <c r="C15" i="29" s="1"/>
  <c r="C14" i="29" l="1"/>
  <c r="C13" i="29"/>
  <c r="C12" i="29"/>
  <c r="C11" i="29"/>
  <c r="C8" i="29"/>
  <c r="C6" i="29"/>
  <c r="C26" i="29" l="1"/>
  <c r="C20" i="29"/>
  <c r="C9" i="29"/>
  <c r="C21" i="29" l="1"/>
  <c r="B44" i="28"/>
  <c r="E23" i="28"/>
  <c r="E22" i="28"/>
  <c r="E27" i="28" s="1"/>
  <c r="B47" i="28" s="1"/>
  <c r="B48" i="28" l="1"/>
  <c r="E27" i="27"/>
  <c r="E26" i="27"/>
  <c r="E25" i="27"/>
  <c r="E23" i="27" l="1"/>
  <c r="E22" i="27"/>
  <c r="B47" i="27" l="1"/>
  <c r="B43" i="26"/>
  <c r="E23" i="26"/>
  <c r="E22" i="26"/>
  <c r="E26" i="26" l="1"/>
  <c r="B46" i="26" s="1"/>
  <c r="B47" i="26" s="1"/>
  <c r="B44" i="27" s="1"/>
  <c r="B48" i="27" s="1"/>
  <c r="E26" i="25"/>
  <c r="E23" i="25"/>
  <c r="E22" i="25"/>
  <c r="B46" i="25" s="1"/>
  <c r="B47" i="25" l="1"/>
</calcChain>
</file>

<file path=xl/sharedStrings.xml><?xml version="1.0" encoding="utf-8"?>
<sst xmlns="http://schemas.openxmlformats.org/spreadsheetml/2006/main" count="251" uniqueCount="94">
  <si>
    <t>Собственники помещений в многоквартирном доме, расположенном по адресу:</t>
  </si>
  <si>
    <t>г. Россошь, ул. Бульварная, д. 4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</si>
  <si>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</si>
  <si>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</si>
  <si>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</si>
  <si>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</si>
  <si>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</si>
  <si>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</si>
  <si>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</si>
  <si>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</si>
  <si>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</si>
  <si>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</si>
  <si>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</si>
  <si>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</si>
  <si>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</si>
  <si>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</si>
  <si>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21.02.2013 г.</t>
    </r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</si>
  <si>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</si>
  <si>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</si>
  <si>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</si>
  <si>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</si>
  <si>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Бульварная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</si>
  <si>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</si>
  <si>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</si>
  <si>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</si>
  <si>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</si>
  <si>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</si>
  <si>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</si>
  <si>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Ершовой Натальи Ивановны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</si>
  <si>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МКД Ершовой Н.А.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</si>
  <si>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</si>
  <si>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</si>
  <si>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</si>
  <si>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</si>
  <si>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</si>
  <si>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</si>
  <si>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</si>
  <si>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</si>
  <si>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>Площадь квартир - 533,4м2</t>
  </si>
  <si>
    <t xml:space="preserve">Общехозяйственные расходы </t>
  </si>
  <si>
    <t xml:space="preserve">определена приложением № 9 к договору </t>
  </si>
  <si>
    <t>Остаток на начало квартала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</si>
  <si>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</si>
  <si>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</si>
  <si>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</si>
  <si>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за 1 квартал 2025 года</t>
  </si>
  <si>
    <t>31.03.2025 г.</t>
  </si>
  <si>
    <t>Предъявлено населению 24995,07</t>
  </si>
  <si>
    <t>1 квартал</t>
  </si>
  <si>
    <t xml:space="preserve">           2. Всего за период с "01" 01 2025 г. по "31" 03 2025 г. выполнено работ (оказано услуг) на общую сумму двадцать две тысячи семьсот восемьдесят шесть рублей 85 копеек.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</si>
  <si>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</si>
  <si>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</si>
  <si>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</si>
  <si>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двадцать две тысячи семьсот восемьдесят шесть рублей 85 копеек.</t>
  </si>
  <si>
    <t>за 3 квартал 2025 года</t>
  </si>
  <si>
    <t>30.09.2025 г.</t>
  </si>
  <si>
    <t>3 квартал</t>
  </si>
  <si>
    <t>Окраска скамеек  (кв. 10)</t>
  </si>
  <si>
    <t>Ремонт кровли (кв. 8)</t>
  </si>
  <si>
    <t>ч/час</t>
  </si>
  <si>
    <t>июль</t>
  </si>
  <si>
    <t>август</t>
  </si>
  <si>
    <t>Предъявлено населению 26867,31</t>
  </si>
  <si>
    <t xml:space="preserve">           2. Всего за период с "01" 07 2025 г. по "30" 09 2025 г. выполнено работ (оказано услуг) на общую сумму тридцать тысяч шестьсот семнадцать рублей 69 копеек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</si>
  <si>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</si>
  <si>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</si>
  <si>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</si>
  <si>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</si>
  <si>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Бульварная, д. 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</si>
  <si>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</si>
  <si>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</si>
  <si>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</si>
  <si>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</si>
  <si>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</si>
  <si>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</si>
  <si>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</si>
  <si>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</si>
  <si>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</si>
  <si>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</si>
  <si>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</si>
  <si>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</si>
  <si>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</si>
  <si>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</si>
  <si>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</si>
  <si>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Непредвиденные работы 14 ч/ч</t>
  </si>
  <si>
    <t>Окраска газовых труб (смета)  (кв.6)</t>
  </si>
  <si>
    <t>ноябрь</t>
  </si>
  <si>
    <t xml:space="preserve">           2. Всего за период с"01" 10 2025 г. по "31" 12  2025 г. выполнено работ (оказано услуг) на общую сумму сорок три тысячи сто двадцать четыре рубля 59 копеек</t>
  </si>
  <si>
    <t>Начислено всего 103724,76</t>
  </si>
  <si>
    <t>Окраска газовых труб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</si>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</sst>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3" fillId="0" borderId="0"/>
    <xf numFmtId="0" fontId="14" fillId="0" borderId="0"/>
  </cellStyleXfs>
  <cellXfs count="9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43" fontId="6" fillId="0" borderId="0" xfId="0" applyNumberFormat="1" applyFont="1" applyAlignment="1">
      <alignment horizontal="right"/>
    </xf>
    <xf numFmtId="164" fontId="6" fillId="0" borderId="0" xfId="1" applyNumberFormat="1" applyFont="1"/>
    <xf numFmtId="164" fontId="3" fillId="0" borderId="0" xfId="1" applyNumberFormat="1" applyFont="1"/>
    <xf numFmtId="0" fontId="11" fillId="0" borderId="0" xfId="0" applyFont="1"/>
    <xf numFmtId="0" fontId="3" fillId="2" borderId="0" xfId="0" applyFont="1" applyFill="1"/>
    <xf numFmtId="4" fontId="10" fillId="2" borderId="0" xfId="0" applyNumberFormat="1" applyFont="1" applyFill="1" applyAlignment="1"/>
    <xf numFmtId="43" fontId="3" fillId="2" borderId="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43" fontId="3" fillId="0" borderId="4" xfId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5" fillId="0" borderId="7" xfId="0" applyFont="1" applyBorder="1" applyAlignment="1">
      <alignment wrapText="1"/>
    </xf>
    <xf numFmtId="0" fontId="15" fillId="2" borderId="7" xfId="0" applyFont="1" applyFill="1" applyBorder="1" applyAlignment="1">
      <alignment wrapText="1"/>
    </xf>
    <xf numFmtId="14" fontId="4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10" fillId="0" borderId="0" xfId="0" applyFont="1" applyAlignment="1"/>
    <xf numFmtId="43" fontId="17" fillId="0" borderId="0" xfId="0" applyNumberFormat="1" applyFont="1"/>
    <xf numFmtId="0" fontId="10" fillId="0" borderId="0" xfId="0" applyFont="1"/>
    <xf numFmtId="49" fontId="10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/>
    <xf numFmtId="43" fontId="10" fillId="2" borderId="1" xfId="1" applyFont="1" applyFill="1" applyBorder="1" applyAlignment="1">
      <alignment horizontal="center"/>
    </xf>
    <xf numFmtId="164" fontId="10" fillId="0" borderId="0" xfId="1" applyNumberFormat="1" applyFont="1" applyBorder="1"/>
    <xf numFmtId="0" fontId="10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10" fillId="0" borderId="0" xfId="0" applyNumberFormat="1" applyFont="1"/>
    <xf numFmtId="0" fontId="10" fillId="0" borderId="0" xfId="0" applyFont="1" applyBorder="1"/>
    <xf numFmtId="164" fontId="10" fillId="0" borderId="1" xfId="1" applyNumberFormat="1" applyFont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3" fontId="10" fillId="0" borderId="0" xfId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43" fontId="10" fillId="0" borderId="2" xfId="1" applyFont="1" applyBorder="1" applyAlignment="1">
      <alignment horizontal="left"/>
    </xf>
    <xf numFmtId="164" fontId="10" fillId="0" borderId="0" xfId="1" applyNumberFormat="1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3" fillId="0" borderId="0" xfId="0" applyFont="1" applyBorder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2" zoomScaleSheetLayoutView="100" workbookViewId="0">
      <selection activeCell="B46" sqref="B46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0" t="s">
        <v>12</v>
      </c>
      <c r="B1" s="80"/>
      <c r="C1" s="80"/>
      <c r="D1" s="80"/>
      <c r="E1" s="80"/>
    </row>
    <row r="2" spans="1:5" ht="29.25" customHeight="1" x14ac:dyDescent="0.25">
      <c r="A2" s="81" t="s">
        <v>13</v>
      </c>
      <c r="B2" s="82"/>
      <c r="C2" s="82"/>
      <c r="D2" s="82"/>
      <c r="E2" s="82"/>
    </row>
    <row r="3" spans="1:5" x14ac:dyDescent="0.25">
      <c r="A3" s="83" t="s">
        <v>45</v>
      </c>
      <c r="B3" s="83"/>
      <c r="C3" s="83"/>
      <c r="D3" s="83"/>
      <c r="E3" s="83"/>
    </row>
    <row r="4" spans="1:5" x14ac:dyDescent="0.25">
      <c r="A4" s="23" t="s">
        <v>14</v>
      </c>
      <c r="B4" s="3"/>
      <c r="C4" s="3"/>
      <c r="D4" s="33"/>
      <c r="E4" s="28" t="s">
        <v>46</v>
      </c>
    </row>
    <row r="5" spans="1:5" x14ac:dyDescent="0.25">
      <c r="A5" s="36"/>
      <c r="B5" s="3"/>
      <c r="C5" s="3"/>
      <c r="D5" s="3"/>
      <c r="E5" s="3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85" t="s">
        <v>1</v>
      </c>
      <c r="B7" s="85"/>
      <c r="C7" s="85"/>
      <c r="D7" s="85"/>
      <c r="E7" s="85"/>
    </row>
    <row r="8" spans="1:5" x14ac:dyDescent="0.25">
      <c r="A8" s="78" t="s">
        <v>2</v>
      </c>
      <c r="B8" s="78"/>
      <c r="C8" s="78"/>
      <c r="D8" s="78"/>
      <c r="E8" s="78"/>
    </row>
    <row r="9" spans="1:5" ht="17.25" customHeight="1" x14ac:dyDescent="0.25">
      <c r="A9" s="84" t="s">
        <v>28</v>
      </c>
      <c r="B9" s="84"/>
      <c r="C9" s="84"/>
      <c r="D9" s="84"/>
      <c r="E9" s="84"/>
    </row>
    <row r="10" spans="1:5" ht="28.5" customHeight="1" x14ac:dyDescent="0.25">
      <c r="A10" s="86" t="s">
        <v>15</v>
      </c>
      <c r="B10" s="87"/>
      <c r="C10" s="87"/>
      <c r="D10" s="87"/>
      <c r="E10" s="87"/>
    </row>
    <row r="11" spans="1:5" ht="31.5" customHeight="1" x14ac:dyDescent="0.25">
      <c r="A11" s="84" t="s">
        <v>16</v>
      </c>
      <c r="B11" s="84"/>
      <c r="C11" s="84"/>
      <c r="D11" s="84"/>
      <c r="E11" s="84"/>
    </row>
    <row r="12" spans="1:5" x14ac:dyDescent="0.25">
      <c r="A12" s="78" t="s">
        <v>17</v>
      </c>
      <c r="B12" s="79"/>
      <c r="C12" s="79"/>
      <c r="D12" s="79"/>
      <c r="E12" s="79"/>
    </row>
    <row r="13" spans="1:5" ht="16.5" customHeight="1" x14ac:dyDescent="0.25">
      <c r="A13" s="84" t="s">
        <v>27</v>
      </c>
      <c r="B13" s="84"/>
      <c r="C13" s="84"/>
      <c r="D13" s="84"/>
      <c r="E13" s="84"/>
    </row>
    <row r="14" spans="1:5" ht="13.5" customHeight="1" x14ac:dyDescent="0.25">
      <c r="A14" s="78" t="s">
        <v>3</v>
      </c>
      <c r="B14" s="79"/>
      <c r="C14" s="79"/>
      <c r="D14" s="79"/>
      <c r="E14" s="79"/>
    </row>
    <row r="15" spans="1:5" ht="18.75" customHeight="1" x14ac:dyDescent="0.25">
      <c r="A15" s="84" t="s">
        <v>43</v>
      </c>
      <c r="B15" s="84"/>
      <c r="C15" s="84"/>
      <c r="D15" s="84"/>
      <c r="E15" s="84"/>
    </row>
    <row r="16" spans="1:5" ht="15" customHeight="1" x14ac:dyDescent="0.25">
      <c r="A16" s="78" t="s">
        <v>18</v>
      </c>
      <c r="B16" s="79"/>
      <c r="C16" s="79"/>
      <c r="D16" s="79"/>
      <c r="E16" s="79"/>
    </row>
    <row r="17" spans="1:8" ht="33.75" customHeight="1" x14ac:dyDescent="0.25">
      <c r="A17" s="84" t="s">
        <v>19</v>
      </c>
      <c r="B17" s="84"/>
      <c r="C17" s="84"/>
      <c r="D17" s="84"/>
      <c r="E17" s="84"/>
    </row>
    <row r="18" spans="1:8" ht="64.150000000000006" customHeight="1" x14ac:dyDescent="0.25">
      <c r="A18" s="84" t="s">
        <v>20</v>
      </c>
      <c r="B18" s="84"/>
      <c r="C18" s="84"/>
      <c r="D18" s="84"/>
      <c r="E18" s="84"/>
    </row>
    <row r="19" spans="1:8" ht="32.25" customHeight="1" x14ac:dyDescent="0.25">
      <c r="A19" s="89" t="s">
        <v>21</v>
      </c>
      <c r="B19" s="89"/>
      <c r="C19" s="89"/>
      <c r="D19" s="89"/>
      <c r="E19" s="89"/>
    </row>
    <row r="20" spans="1:8" ht="19.5" customHeight="1" x14ac:dyDescent="0.25">
      <c r="A20" s="89"/>
      <c r="B20" s="89"/>
      <c r="C20" s="89"/>
      <c r="D20" s="89"/>
      <c r="E20" s="89"/>
      <c r="F20" s="1">
        <v>533.4</v>
      </c>
      <c r="G20" s="1">
        <v>3</v>
      </c>
    </row>
    <row r="21" spans="1:8" ht="135" x14ac:dyDescent="0.25">
      <c r="A21" s="2" t="s">
        <v>8</v>
      </c>
      <c r="B21" s="2" t="s">
        <v>11</v>
      </c>
      <c r="C21" s="2" t="s">
        <v>4</v>
      </c>
      <c r="D21" s="2" t="s">
        <v>10</v>
      </c>
      <c r="E21" s="2" t="s">
        <v>9</v>
      </c>
    </row>
    <row r="22" spans="1:8" ht="38.25" x14ac:dyDescent="0.25">
      <c r="A22" s="17" t="s">
        <v>42</v>
      </c>
      <c r="B22" s="8" t="s">
        <v>40</v>
      </c>
      <c r="C22" s="2" t="s">
        <v>5</v>
      </c>
      <c r="D22" s="2">
        <v>9.56</v>
      </c>
      <c r="E22" s="7">
        <f>D22*F20*G20</f>
        <v>15297.912</v>
      </c>
    </row>
    <row r="23" spans="1:8" x14ac:dyDescent="0.25">
      <c r="A23" s="6" t="s">
        <v>39</v>
      </c>
      <c r="B23" s="8" t="s">
        <v>26</v>
      </c>
      <c r="C23" s="2" t="s">
        <v>5</v>
      </c>
      <c r="D23" s="2">
        <v>4.68</v>
      </c>
      <c r="E23" s="18">
        <f>F20*G20*D23</f>
        <v>7488.9359999999988</v>
      </c>
    </row>
    <row r="24" spans="1:8" s="14" customFormat="1" ht="15.75" x14ac:dyDescent="0.25">
      <c r="A24" s="26" t="s">
        <v>30</v>
      </c>
      <c r="B24" s="27" t="s">
        <v>48</v>
      </c>
      <c r="C24" s="22" t="s">
        <v>31</v>
      </c>
      <c r="D24" s="22"/>
      <c r="E24" s="16">
        <v>0</v>
      </c>
      <c r="H24" s="15"/>
    </row>
    <row r="25" spans="1:8" s="14" customFormat="1" ht="15.75" x14ac:dyDescent="0.25">
      <c r="A25" s="32"/>
      <c r="B25" s="29"/>
      <c r="C25" s="30"/>
      <c r="D25" s="31"/>
      <c r="E25" s="16"/>
      <c r="H25" s="15"/>
    </row>
    <row r="26" spans="1:8" s="9" customFormat="1" ht="14.25" x14ac:dyDescent="0.2">
      <c r="A26" s="19" t="s">
        <v>32</v>
      </c>
      <c r="B26" s="20"/>
      <c r="C26" s="21"/>
      <c r="D26" s="24"/>
      <c r="E26" s="25">
        <f>SUM(E22:E25)</f>
        <v>22786.847999999998</v>
      </c>
      <c r="H26" s="10"/>
    </row>
    <row r="28" spans="1:8" ht="33" customHeight="1" x14ac:dyDescent="0.25">
      <c r="A28" s="90" t="s">
        <v>49</v>
      </c>
      <c r="B28" s="90"/>
      <c r="C28" s="90"/>
      <c r="D28" s="90"/>
      <c r="E28" s="90"/>
    </row>
    <row r="29" spans="1:8" ht="30" customHeight="1" x14ac:dyDescent="0.25">
      <c r="A29" s="84" t="s">
        <v>25</v>
      </c>
      <c r="B29" s="84"/>
      <c r="C29" s="84"/>
      <c r="D29" s="84"/>
      <c r="E29" s="84"/>
    </row>
    <row r="30" spans="1:8" ht="20.25" customHeight="1" x14ac:dyDescent="0.25">
      <c r="A30" s="84" t="s">
        <v>24</v>
      </c>
      <c r="B30" s="84"/>
      <c r="C30" s="84"/>
      <c r="D30" s="84"/>
      <c r="E30" s="84"/>
    </row>
    <row r="31" spans="1:8" ht="34.5" customHeight="1" x14ac:dyDescent="0.25">
      <c r="A31" s="84" t="s">
        <v>33</v>
      </c>
      <c r="B31" s="84"/>
      <c r="C31" s="84"/>
      <c r="D31" s="84"/>
      <c r="E31" s="84"/>
    </row>
    <row r="32" spans="1:8" x14ac:dyDescent="0.25">
      <c r="A32" s="84" t="s">
        <v>22</v>
      </c>
      <c r="B32" s="84"/>
      <c r="C32" s="84"/>
      <c r="D32" s="84"/>
      <c r="E32" s="84"/>
    </row>
    <row r="33" spans="1:5" x14ac:dyDescent="0.25">
      <c r="A33" s="88" t="s">
        <v>6</v>
      </c>
      <c r="B33" s="88"/>
      <c r="C33" s="88"/>
      <c r="D33" s="88"/>
      <c r="E33" s="88"/>
    </row>
    <row r="34" spans="1:5" x14ac:dyDescent="0.25">
      <c r="A34" s="84" t="s">
        <v>22</v>
      </c>
      <c r="B34" s="84"/>
      <c r="C34" s="84"/>
      <c r="D34" s="84"/>
      <c r="E34" s="84"/>
    </row>
    <row r="35" spans="1:5" ht="15" customHeight="1" x14ac:dyDescent="0.25">
      <c r="A35" s="91" t="s">
        <v>44</v>
      </c>
      <c r="B35" s="91"/>
      <c r="C35" s="91"/>
      <c r="D35" s="91"/>
      <c r="E35" s="4"/>
    </row>
    <row r="36" spans="1:5" ht="11.25" customHeight="1" x14ac:dyDescent="0.25">
      <c r="B36" s="92" t="s">
        <v>23</v>
      </c>
      <c r="C36" s="92"/>
      <c r="D36" s="92"/>
      <c r="E36" s="5" t="s">
        <v>7</v>
      </c>
    </row>
    <row r="37" spans="1:5" x14ac:dyDescent="0.25">
      <c r="A37" s="35"/>
      <c r="B37" s="35"/>
      <c r="C37" s="35"/>
      <c r="D37" s="35"/>
      <c r="E37" s="35"/>
    </row>
    <row r="38" spans="1:5" x14ac:dyDescent="0.25">
      <c r="A38" s="91" t="s">
        <v>29</v>
      </c>
      <c r="B38" s="91"/>
      <c r="C38" s="91"/>
      <c r="D38" s="91"/>
      <c r="E38" s="4"/>
    </row>
    <row r="39" spans="1:5" x14ac:dyDescent="0.25">
      <c r="B39" s="92" t="s">
        <v>23</v>
      </c>
      <c r="C39" s="92"/>
      <c r="D39" s="92"/>
      <c r="E39" s="5" t="s">
        <v>7</v>
      </c>
    </row>
    <row r="41" spans="1:5" x14ac:dyDescent="0.25">
      <c r="A41" s="1" t="s">
        <v>38</v>
      </c>
    </row>
    <row r="42" spans="1:5" x14ac:dyDescent="0.25">
      <c r="A42" s="9" t="s">
        <v>34</v>
      </c>
    </row>
    <row r="43" spans="1:5" x14ac:dyDescent="0.25">
      <c r="A43" s="1" t="s">
        <v>41</v>
      </c>
      <c r="B43" s="11">
        <v>9109.61</v>
      </c>
    </row>
    <row r="44" spans="1:5" x14ac:dyDescent="0.25">
      <c r="A44" s="1" t="s">
        <v>47</v>
      </c>
      <c r="B44" s="12"/>
    </row>
    <row r="45" spans="1:5" x14ac:dyDescent="0.25">
      <c r="A45" s="1" t="s">
        <v>35</v>
      </c>
      <c r="B45" s="12">
        <v>25493.86</v>
      </c>
    </row>
    <row r="46" spans="1:5" ht="30" x14ac:dyDescent="0.25">
      <c r="A46" s="34" t="s">
        <v>37</v>
      </c>
      <c r="B46" s="12">
        <f>E26</f>
        <v>22786.847999999998</v>
      </c>
    </row>
    <row r="47" spans="1:5" x14ac:dyDescent="0.25">
      <c r="A47" s="13" t="s">
        <v>36</v>
      </c>
      <c r="B47" s="11">
        <f>B43+B45-B46</f>
        <v>11816.622000000003</v>
      </c>
    </row>
    <row r="49" spans="2:2" x14ac:dyDescent="0.25">
      <c r="B49" s="1">
        <v>9109.61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F48" sqref="F48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0" t="s">
        <v>12</v>
      </c>
      <c r="B1" s="80"/>
      <c r="C1" s="80"/>
      <c r="D1" s="80"/>
      <c r="E1" s="80"/>
    </row>
    <row r="2" spans="1:5" ht="29.25" customHeight="1" x14ac:dyDescent="0.25">
      <c r="A2" s="81" t="s">
        <v>13</v>
      </c>
      <c r="B2" s="82"/>
      <c r="C2" s="82"/>
      <c r="D2" s="82"/>
      <c r="E2" s="82"/>
    </row>
    <row r="3" spans="1:5" x14ac:dyDescent="0.25">
      <c r="A3" s="83" t="s">
        <v>50</v>
      </c>
      <c r="B3" s="83"/>
      <c r="C3" s="83"/>
      <c r="D3" s="83"/>
      <c r="E3" s="83"/>
    </row>
    <row r="4" spans="1:5" x14ac:dyDescent="0.25">
      <c r="A4" s="23" t="s">
        <v>14</v>
      </c>
      <c r="B4" s="3"/>
      <c r="C4" s="3"/>
      <c r="D4" s="33"/>
      <c r="E4" s="28" t="s">
        <v>51</v>
      </c>
    </row>
    <row r="5" spans="1:5" x14ac:dyDescent="0.25">
      <c r="A5" s="38"/>
      <c r="B5" s="3"/>
      <c r="C5" s="3"/>
      <c r="D5" s="3"/>
      <c r="E5" s="3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85" t="s">
        <v>1</v>
      </c>
      <c r="B7" s="85"/>
      <c r="C7" s="85"/>
      <c r="D7" s="85"/>
      <c r="E7" s="85"/>
    </row>
    <row r="8" spans="1:5" x14ac:dyDescent="0.25">
      <c r="A8" s="78" t="s">
        <v>2</v>
      </c>
      <c r="B8" s="78"/>
      <c r="C8" s="78"/>
      <c r="D8" s="78"/>
      <c r="E8" s="78"/>
    </row>
    <row r="9" spans="1:5" ht="17.25" customHeight="1" x14ac:dyDescent="0.25">
      <c r="A9" s="84" t="s">
        <v>28</v>
      </c>
      <c r="B9" s="84"/>
      <c r="C9" s="84"/>
      <c r="D9" s="84"/>
      <c r="E9" s="84"/>
    </row>
    <row r="10" spans="1:5" ht="28.5" customHeight="1" x14ac:dyDescent="0.25">
      <c r="A10" s="86" t="s">
        <v>15</v>
      </c>
      <c r="B10" s="87"/>
      <c r="C10" s="87"/>
      <c r="D10" s="87"/>
      <c r="E10" s="87"/>
    </row>
    <row r="11" spans="1:5" ht="31.5" customHeight="1" x14ac:dyDescent="0.25">
      <c r="A11" s="84" t="s">
        <v>16</v>
      </c>
      <c r="B11" s="84"/>
      <c r="C11" s="84"/>
      <c r="D11" s="84"/>
      <c r="E11" s="84"/>
    </row>
    <row r="12" spans="1:5" x14ac:dyDescent="0.25">
      <c r="A12" s="78" t="s">
        <v>17</v>
      </c>
      <c r="B12" s="79"/>
      <c r="C12" s="79"/>
      <c r="D12" s="79"/>
      <c r="E12" s="79"/>
    </row>
    <row r="13" spans="1:5" ht="16.5" customHeight="1" x14ac:dyDescent="0.25">
      <c r="A13" s="84" t="s">
        <v>27</v>
      </c>
      <c r="B13" s="84"/>
      <c r="C13" s="84"/>
      <c r="D13" s="84"/>
      <c r="E13" s="84"/>
    </row>
    <row r="14" spans="1:5" ht="13.5" customHeight="1" x14ac:dyDescent="0.25">
      <c r="A14" s="78" t="s">
        <v>3</v>
      </c>
      <c r="B14" s="79"/>
      <c r="C14" s="79"/>
      <c r="D14" s="79"/>
      <c r="E14" s="79"/>
    </row>
    <row r="15" spans="1:5" ht="18.75" customHeight="1" x14ac:dyDescent="0.25">
      <c r="A15" s="84" t="s">
        <v>43</v>
      </c>
      <c r="B15" s="84"/>
      <c r="C15" s="84"/>
      <c r="D15" s="84"/>
      <c r="E15" s="84"/>
    </row>
    <row r="16" spans="1:5" ht="15" customHeight="1" x14ac:dyDescent="0.25">
      <c r="A16" s="78" t="s">
        <v>18</v>
      </c>
      <c r="B16" s="79"/>
      <c r="C16" s="79"/>
      <c r="D16" s="79"/>
      <c r="E16" s="79"/>
    </row>
    <row r="17" spans="1:8" ht="33.75" customHeight="1" x14ac:dyDescent="0.25">
      <c r="A17" s="84" t="s">
        <v>19</v>
      </c>
      <c r="B17" s="84"/>
      <c r="C17" s="84"/>
      <c r="D17" s="84"/>
      <c r="E17" s="84"/>
    </row>
    <row r="18" spans="1:8" ht="64.150000000000006" customHeight="1" x14ac:dyDescent="0.25">
      <c r="A18" s="84" t="s">
        <v>20</v>
      </c>
      <c r="B18" s="84"/>
      <c r="C18" s="84"/>
      <c r="D18" s="84"/>
      <c r="E18" s="84"/>
    </row>
    <row r="19" spans="1:8" ht="32.25" customHeight="1" x14ac:dyDescent="0.25">
      <c r="A19" s="89" t="s">
        <v>21</v>
      </c>
      <c r="B19" s="89"/>
      <c r="C19" s="89"/>
      <c r="D19" s="89"/>
      <c r="E19" s="89"/>
    </row>
    <row r="20" spans="1:8" ht="19.5" customHeight="1" x14ac:dyDescent="0.25">
      <c r="A20" s="89"/>
      <c r="B20" s="89"/>
      <c r="C20" s="89"/>
      <c r="D20" s="89"/>
      <c r="E20" s="89"/>
      <c r="F20" s="1">
        <v>533.4</v>
      </c>
      <c r="G20" s="1">
        <v>3</v>
      </c>
    </row>
    <row r="21" spans="1:8" ht="135" x14ac:dyDescent="0.25">
      <c r="A21" s="2" t="s">
        <v>8</v>
      </c>
      <c r="B21" s="2" t="s">
        <v>11</v>
      </c>
      <c r="C21" s="2" t="s">
        <v>4</v>
      </c>
      <c r="D21" s="2" t="s">
        <v>10</v>
      </c>
      <c r="E21" s="2" t="s">
        <v>9</v>
      </c>
    </row>
    <row r="22" spans="1:8" ht="38.25" x14ac:dyDescent="0.25">
      <c r="A22" s="17" t="s">
        <v>42</v>
      </c>
      <c r="B22" s="8" t="s">
        <v>40</v>
      </c>
      <c r="C22" s="2" t="s">
        <v>5</v>
      </c>
      <c r="D22" s="2">
        <v>9.56</v>
      </c>
      <c r="E22" s="7">
        <f>D22*F20*G20</f>
        <v>15297.912</v>
      </c>
    </row>
    <row r="23" spans="1:8" x14ac:dyDescent="0.25">
      <c r="A23" s="6" t="s">
        <v>39</v>
      </c>
      <c r="B23" s="8" t="s">
        <v>26</v>
      </c>
      <c r="C23" s="2" t="s">
        <v>5</v>
      </c>
      <c r="D23" s="2">
        <v>4.68</v>
      </c>
      <c r="E23" s="18">
        <f>F20*G20*D23</f>
        <v>7488.9359999999988</v>
      </c>
    </row>
    <row r="24" spans="1:8" s="14" customFormat="1" ht="15.75" x14ac:dyDescent="0.25">
      <c r="A24" s="26" t="s">
        <v>30</v>
      </c>
      <c r="B24" s="27" t="s">
        <v>52</v>
      </c>
      <c r="C24" s="22" t="s">
        <v>31</v>
      </c>
      <c r="D24" s="22"/>
      <c r="E24" s="16">
        <v>0</v>
      </c>
      <c r="H24" s="15"/>
    </row>
    <row r="25" spans="1:8" s="14" customFormat="1" ht="15.75" x14ac:dyDescent="0.25">
      <c r="A25" s="32"/>
      <c r="B25" s="29"/>
      <c r="C25" s="30"/>
      <c r="D25" s="31"/>
      <c r="E25" s="16"/>
      <c r="H25" s="15"/>
    </row>
    <row r="26" spans="1:8" s="9" customFormat="1" ht="14.25" x14ac:dyDescent="0.2">
      <c r="A26" s="19" t="s">
        <v>32</v>
      </c>
      <c r="B26" s="20"/>
      <c r="C26" s="21"/>
      <c r="D26" s="24"/>
      <c r="E26" s="25">
        <f>SUM(E22:E25)</f>
        <v>22786.847999999998</v>
      </c>
      <c r="H26" s="10"/>
    </row>
    <row r="28" spans="1:8" ht="33" customHeight="1" x14ac:dyDescent="0.25">
      <c r="A28" s="90" t="s">
        <v>53</v>
      </c>
      <c r="B28" s="90"/>
      <c r="C28" s="90"/>
      <c r="D28" s="90"/>
      <c r="E28" s="90"/>
    </row>
    <row r="29" spans="1:8" ht="30" customHeight="1" x14ac:dyDescent="0.25">
      <c r="A29" s="84" t="s">
        <v>25</v>
      </c>
      <c r="B29" s="84"/>
      <c r="C29" s="84"/>
      <c r="D29" s="84"/>
      <c r="E29" s="84"/>
    </row>
    <row r="30" spans="1:8" ht="20.25" customHeight="1" x14ac:dyDescent="0.25">
      <c r="A30" s="84" t="s">
        <v>24</v>
      </c>
      <c r="B30" s="84"/>
      <c r="C30" s="84"/>
      <c r="D30" s="84"/>
      <c r="E30" s="84"/>
    </row>
    <row r="31" spans="1:8" ht="34.5" customHeight="1" x14ac:dyDescent="0.25">
      <c r="A31" s="84" t="s">
        <v>33</v>
      </c>
      <c r="B31" s="84"/>
      <c r="C31" s="84"/>
      <c r="D31" s="84"/>
      <c r="E31" s="84"/>
    </row>
    <row r="32" spans="1:8" x14ac:dyDescent="0.25">
      <c r="A32" s="84" t="s">
        <v>22</v>
      </c>
      <c r="B32" s="84"/>
      <c r="C32" s="84"/>
      <c r="D32" s="84"/>
      <c r="E32" s="84"/>
    </row>
    <row r="33" spans="1:5" x14ac:dyDescent="0.25">
      <c r="A33" s="88" t="s">
        <v>6</v>
      </c>
      <c r="B33" s="88"/>
      <c r="C33" s="88"/>
      <c r="D33" s="88"/>
      <c r="E33" s="88"/>
    </row>
    <row r="34" spans="1:5" x14ac:dyDescent="0.25">
      <c r="A34" s="84" t="s">
        <v>22</v>
      </c>
      <c r="B34" s="84"/>
      <c r="C34" s="84"/>
      <c r="D34" s="84"/>
      <c r="E34" s="84"/>
    </row>
    <row r="35" spans="1:5" ht="15" customHeight="1" x14ac:dyDescent="0.25">
      <c r="A35" s="91" t="s">
        <v>44</v>
      </c>
      <c r="B35" s="91"/>
      <c r="C35" s="91"/>
      <c r="D35" s="91"/>
      <c r="E35" s="4"/>
    </row>
    <row r="36" spans="1:5" ht="11.25" customHeight="1" x14ac:dyDescent="0.25">
      <c r="B36" s="92" t="s">
        <v>23</v>
      </c>
      <c r="C36" s="92"/>
      <c r="D36" s="92"/>
      <c r="E36" s="5" t="s">
        <v>7</v>
      </c>
    </row>
    <row r="37" spans="1:5" x14ac:dyDescent="0.25">
      <c r="A37" s="37"/>
      <c r="B37" s="37"/>
      <c r="C37" s="37"/>
      <c r="D37" s="37"/>
      <c r="E37" s="37"/>
    </row>
    <row r="38" spans="1:5" x14ac:dyDescent="0.25">
      <c r="A38" s="91" t="s">
        <v>29</v>
      </c>
      <c r="B38" s="91"/>
      <c r="C38" s="91"/>
      <c r="D38" s="91"/>
      <c r="E38" s="4"/>
    </row>
    <row r="39" spans="1:5" x14ac:dyDescent="0.25">
      <c r="B39" s="92" t="s">
        <v>23</v>
      </c>
      <c r="C39" s="92"/>
      <c r="D39" s="92"/>
      <c r="E39" s="5" t="s">
        <v>7</v>
      </c>
    </row>
    <row r="41" spans="1:5" x14ac:dyDescent="0.25">
      <c r="A41" s="1" t="s">
        <v>38</v>
      </c>
    </row>
    <row r="42" spans="1:5" x14ac:dyDescent="0.25">
      <c r="A42" s="9" t="s">
        <v>34</v>
      </c>
    </row>
    <row r="43" spans="1:5" x14ac:dyDescent="0.25">
      <c r="A43" s="1" t="s">
        <v>41</v>
      </c>
      <c r="B43" s="11">
        <f>'1кв'!B47</f>
        <v>11816.622000000003</v>
      </c>
    </row>
    <row r="44" spans="1:5" x14ac:dyDescent="0.25">
      <c r="A44" s="1" t="s">
        <v>47</v>
      </c>
      <c r="B44" s="12"/>
    </row>
    <row r="45" spans="1:5" x14ac:dyDescent="0.25">
      <c r="A45" s="1" t="s">
        <v>35</v>
      </c>
      <c r="B45" s="12">
        <v>24994.560000000001</v>
      </c>
    </row>
    <row r="46" spans="1:5" ht="30" x14ac:dyDescent="0.25">
      <c r="A46" s="39" t="s">
        <v>37</v>
      </c>
      <c r="B46" s="12">
        <f>E26</f>
        <v>22786.847999999998</v>
      </c>
    </row>
    <row r="47" spans="1:5" x14ac:dyDescent="0.25">
      <c r="A47" s="13" t="s">
        <v>36</v>
      </c>
      <c r="B47" s="11">
        <f>B43+B45-B46</f>
        <v>14024.334000000003</v>
      </c>
    </row>
    <row r="49" spans="2:2" x14ac:dyDescent="0.25">
      <c r="B49" s="1">
        <v>9109.61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9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0" t="s">
        <v>12</v>
      </c>
      <c r="B1" s="80"/>
      <c r="C1" s="80"/>
      <c r="D1" s="80"/>
      <c r="E1" s="80"/>
    </row>
    <row r="2" spans="1:5" ht="29.25" customHeight="1" x14ac:dyDescent="0.25">
      <c r="A2" s="81" t="s">
        <v>13</v>
      </c>
      <c r="B2" s="82"/>
      <c r="C2" s="82"/>
      <c r="D2" s="82"/>
      <c r="E2" s="82"/>
    </row>
    <row r="3" spans="1:5" x14ac:dyDescent="0.25">
      <c r="A3" s="83" t="s">
        <v>54</v>
      </c>
      <c r="B3" s="83"/>
      <c r="C3" s="83"/>
      <c r="D3" s="83"/>
      <c r="E3" s="83"/>
    </row>
    <row r="4" spans="1:5" x14ac:dyDescent="0.25">
      <c r="A4" s="23" t="s">
        <v>14</v>
      </c>
      <c r="B4" s="3"/>
      <c r="C4" s="3"/>
      <c r="D4" s="33"/>
      <c r="E4" s="28" t="s">
        <v>55</v>
      </c>
    </row>
    <row r="5" spans="1:5" x14ac:dyDescent="0.25">
      <c r="A5" s="41"/>
      <c r="B5" s="3"/>
      <c r="C5" s="3"/>
      <c r="D5" s="3"/>
      <c r="E5" s="3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85" t="s">
        <v>1</v>
      </c>
      <c r="B7" s="85"/>
      <c r="C7" s="85"/>
      <c r="D7" s="85"/>
      <c r="E7" s="85"/>
    </row>
    <row r="8" spans="1:5" x14ac:dyDescent="0.25">
      <c r="A8" s="78" t="s">
        <v>2</v>
      </c>
      <c r="B8" s="78"/>
      <c r="C8" s="78"/>
      <c r="D8" s="78"/>
      <c r="E8" s="78"/>
    </row>
    <row r="9" spans="1:5" ht="17.25" customHeight="1" x14ac:dyDescent="0.25">
      <c r="A9" s="84" t="s">
        <v>28</v>
      </c>
      <c r="B9" s="84"/>
      <c r="C9" s="84"/>
      <c r="D9" s="84"/>
      <c r="E9" s="84"/>
    </row>
    <row r="10" spans="1:5" ht="28.5" customHeight="1" x14ac:dyDescent="0.25">
      <c r="A10" s="86" t="s">
        <v>15</v>
      </c>
      <c r="B10" s="87"/>
      <c r="C10" s="87"/>
      <c r="D10" s="87"/>
      <c r="E10" s="87"/>
    </row>
    <row r="11" spans="1:5" ht="31.5" customHeight="1" x14ac:dyDescent="0.25">
      <c r="A11" s="84" t="s">
        <v>16</v>
      </c>
      <c r="B11" s="84"/>
      <c r="C11" s="84"/>
      <c r="D11" s="84"/>
      <c r="E11" s="84"/>
    </row>
    <row r="12" spans="1:5" x14ac:dyDescent="0.25">
      <c r="A12" s="78" t="s">
        <v>17</v>
      </c>
      <c r="B12" s="79"/>
      <c r="C12" s="79"/>
      <c r="D12" s="79"/>
      <c r="E12" s="79"/>
    </row>
    <row r="13" spans="1:5" ht="16.5" customHeight="1" x14ac:dyDescent="0.25">
      <c r="A13" s="84" t="s">
        <v>27</v>
      </c>
      <c r="B13" s="84"/>
      <c r="C13" s="84"/>
      <c r="D13" s="84"/>
      <c r="E13" s="84"/>
    </row>
    <row r="14" spans="1:5" ht="13.5" customHeight="1" x14ac:dyDescent="0.25">
      <c r="A14" s="78" t="s">
        <v>3</v>
      </c>
      <c r="B14" s="79"/>
      <c r="C14" s="79"/>
      <c r="D14" s="79"/>
      <c r="E14" s="79"/>
    </row>
    <row r="15" spans="1:5" ht="18.75" customHeight="1" x14ac:dyDescent="0.25">
      <c r="A15" s="84" t="s">
        <v>43</v>
      </c>
      <c r="B15" s="84"/>
      <c r="C15" s="84"/>
      <c r="D15" s="84"/>
      <c r="E15" s="84"/>
    </row>
    <row r="16" spans="1:5" ht="15" customHeight="1" x14ac:dyDescent="0.25">
      <c r="A16" s="78" t="s">
        <v>18</v>
      </c>
      <c r="B16" s="79"/>
      <c r="C16" s="79"/>
      <c r="D16" s="79"/>
      <c r="E16" s="79"/>
    </row>
    <row r="17" spans="1:8" ht="33.75" customHeight="1" x14ac:dyDescent="0.25">
      <c r="A17" s="84" t="s">
        <v>19</v>
      </c>
      <c r="B17" s="84"/>
      <c r="C17" s="84"/>
      <c r="D17" s="84"/>
      <c r="E17" s="84"/>
    </row>
    <row r="18" spans="1:8" ht="64.150000000000006" customHeight="1" x14ac:dyDescent="0.25">
      <c r="A18" s="84" t="s">
        <v>20</v>
      </c>
      <c r="B18" s="84"/>
      <c r="C18" s="84"/>
      <c r="D18" s="84"/>
      <c r="E18" s="84"/>
    </row>
    <row r="19" spans="1:8" ht="32.25" customHeight="1" x14ac:dyDescent="0.25">
      <c r="A19" s="89" t="s">
        <v>21</v>
      </c>
      <c r="B19" s="89"/>
      <c r="C19" s="89"/>
      <c r="D19" s="89"/>
      <c r="E19" s="89"/>
    </row>
    <row r="20" spans="1:8" ht="19.5" customHeight="1" x14ac:dyDescent="0.25">
      <c r="A20" s="89"/>
      <c r="B20" s="89"/>
      <c r="C20" s="89"/>
      <c r="D20" s="89"/>
      <c r="E20" s="89"/>
      <c r="F20" s="1">
        <v>533.4</v>
      </c>
      <c r="G20" s="1">
        <v>3</v>
      </c>
    </row>
    <row r="21" spans="1:8" ht="135" x14ac:dyDescent="0.25">
      <c r="A21" s="2" t="s">
        <v>8</v>
      </c>
      <c r="B21" s="2" t="s">
        <v>11</v>
      </c>
      <c r="C21" s="2" t="s">
        <v>4</v>
      </c>
      <c r="D21" s="2" t="s">
        <v>10</v>
      </c>
      <c r="E21" s="2" t="s">
        <v>9</v>
      </c>
    </row>
    <row r="22" spans="1:8" ht="38.25" x14ac:dyDescent="0.25">
      <c r="A22" s="17" t="s">
        <v>42</v>
      </c>
      <c r="B22" s="8" t="s">
        <v>40</v>
      </c>
      <c r="C22" s="2" t="s">
        <v>5</v>
      </c>
      <c r="D22" s="2">
        <v>10.15</v>
      </c>
      <c r="E22" s="7">
        <f>D22*F20*G20</f>
        <v>16242.03</v>
      </c>
    </row>
    <row r="23" spans="1:8" x14ac:dyDescent="0.25">
      <c r="A23" s="6" t="s">
        <v>39</v>
      </c>
      <c r="B23" s="8" t="s">
        <v>26</v>
      </c>
      <c r="C23" s="2" t="s">
        <v>5</v>
      </c>
      <c r="D23" s="2">
        <v>5.12</v>
      </c>
      <c r="E23" s="18">
        <f>F20*G20*D23</f>
        <v>8193.0239999999994</v>
      </c>
    </row>
    <row r="24" spans="1:8" s="14" customFormat="1" ht="15.75" x14ac:dyDescent="0.25">
      <c r="A24" s="26" t="s">
        <v>30</v>
      </c>
      <c r="B24" s="27" t="s">
        <v>56</v>
      </c>
      <c r="C24" s="22" t="s">
        <v>31</v>
      </c>
      <c r="D24" s="22"/>
      <c r="E24" s="16">
        <v>1510</v>
      </c>
      <c r="H24" s="15"/>
    </row>
    <row r="25" spans="1:8" s="14" customFormat="1" ht="15.75" x14ac:dyDescent="0.25">
      <c r="A25" s="46" t="s">
        <v>57</v>
      </c>
      <c r="B25" s="29" t="s">
        <v>60</v>
      </c>
      <c r="C25" s="30" t="s">
        <v>59</v>
      </c>
      <c r="D25" s="31">
        <v>8</v>
      </c>
      <c r="E25" s="16">
        <f>D25*333.76</f>
        <v>2670.08</v>
      </c>
      <c r="H25" s="15"/>
    </row>
    <row r="26" spans="1:8" s="14" customFormat="1" ht="15.75" x14ac:dyDescent="0.25">
      <c r="A26" s="47" t="s">
        <v>58</v>
      </c>
      <c r="B26" s="29" t="s">
        <v>61</v>
      </c>
      <c r="C26" s="30" t="s">
        <v>59</v>
      </c>
      <c r="D26" s="31">
        <v>6</v>
      </c>
      <c r="E26" s="16">
        <f>D26*333.76</f>
        <v>2002.56</v>
      </c>
      <c r="H26" s="15"/>
    </row>
    <row r="27" spans="1:8" s="9" customFormat="1" ht="14.25" x14ac:dyDescent="0.2">
      <c r="A27" s="19" t="s">
        <v>32</v>
      </c>
      <c r="B27" s="20"/>
      <c r="C27" s="21"/>
      <c r="D27" s="24"/>
      <c r="E27" s="25">
        <f>SUM(E22:E26)</f>
        <v>30617.694</v>
      </c>
      <c r="H27" s="10"/>
    </row>
    <row r="29" spans="1:8" ht="33" customHeight="1" x14ac:dyDescent="0.25">
      <c r="A29" s="90" t="s">
        <v>63</v>
      </c>
      <c r="B29" s="90"/>
      <c r="C29" s="90"/>
      <c r="D29" s="90"/>
      <c r="E29" s="90"/>
    </row>
    <row r="30" spans="1:8" ht="30" customHeight="1" x14ac:dyDescent="0.25">
      <c r="A30" s="84" t="s">
        <v>25</v>
      </c>
      <c r="B30" s="84"/>
      <c r="C30" s="84"/>
      <c r="D30" s="84"/>
      <c r="E30" s="84"/>
    </row>
    <row r="31" spans="1:8" ht="20.25" customHeight="1" x14ac:dyDescent="0.25">
      <c r="A31" s="84" t="s">
        <v>24</v>
      </c>
      <c r="B31" s="84"/>
      <c r="C31" s="84"/>
      <c r="D31" s="84"/>
      <c r="E31" s="84"/>
    </row>
    <row r="32" spans="1:8" ht="34.5" customHeight="1" x14ac:dyDescent="0.25">
      <c r="A32" s="84" t="s">
        <v>33</v>
      </c>
      <c r="B32" s="84"/>
      <c r="C32" s="84"/>
      <c r="D32" s="84"/>
      <c r="E32" s="84"/>
    </row>
    <row r="33" spans="1:5" x14ac:dyDescent="0.25">
      <c r="A33" s="84" t="s">
        <v>22</v>
      </c>
      <c r="B33" s="84"/>
      <c r="C33" s="84"/>
      <c r="D33" s="84"/>
      <c r="E33" s="84"/>
    </row>
    <row r="34" spans="1:5" x14ac:dyDescent="0.25">
      <c r="A34" s="88" t="s">
        <v>6</v>
      </c>
      <c r="B34" s="88"/>
      <c r="C34" s="88"/>
      <c r="D34" s="88"/>
      <c r="E34" s="88"/>
    </row>
    <row r="35" spans="1:5" x14ac:dyDescent="0.25">
      <c r="A35" s="84" t="s">
        <v>22</v>
      </c>
      <c r="B35" s="84"/>
      <c r="C35" s="84"/>
      <c r="D35" s="84"/>
      <c r="E35" s="84"/>
    </row>
    <row r="36" spans="1:5" ht="15" customHeight="1" x14ac:dyDescent="0.25">
      <c r="A36" s="91" t="s">
        <v>44</v>
      </c>
      <c r="B36" s="91"/>
      <c r="C36" s="91"/>
      <c r="D36" s="91"/>
      <c r="E36" s="4"/>
    </row>
    <row r="37" spans="1:5" ht="11.25" customHeight="1" x14ac:dyDescent="0.25">
      <c r="B37" s="92" t="s">
        <v>23</v>
      </c>
      <c r="C37" s="92"/>
      <c r="D37" s="92"/>
      <c r="E37" s="5" t="s">
        <v>7</v>
      </c>
    </row>
    <row r="38" spans="1:5" x14ac:dyDescent="0.25">
      <c r="A38" s="40"/>
      <c r="B38" s="40"/>
      <c r="C38" s="40"/>
      <c r="D38" s="40"/>
      <c r="E38" s="40"/>
    </row>
    <row r="39" spans="1:5" x14ac:dyDescent="0.25">
      <c r="A39" s="91" t="s">
        <v>29</v>
      </c>
      <c r="B39" s="91"/>
      <c r="C39" s="91"/>
      <c r="D39" s="91"/>
      <c r="E39" s="4"/>
    </row>
    <row r="40" spans="1:5" x14ac:dyDescent="0.25">
      <c r="B40" s="92" t="s">
        <v>23</v>
      </c>
      <c r="C40" s="92"/>
      <c r="D40" s="92"/>
      <c r="E40" s="5" t="s">
        <v>7</v>
      </c>
    </row>
    <row r="42" spans="1:5" x14ac:dyDescent="0.25">
      <c r="A42" s="1" t="s">
        <v>38</v>
      </c>
    </row>
    <row r="43" spans="1:5" x14ac:dyDescent="0.25">
      <c r="A43" s="9" t="s">
        <v>34</v>
      </c>
    </row>
    <row r="44" spans="1:5" x14ac:dyDescent="0.25">
      <c r="A44" s="1" t="s">
        <v>41</v>
      </c>
      <c r="B44" s="11">
        <f>'2кв'!B47</f>
        <v>14024.334000000003</v>
      </c>
    </row>
    <row r="45" spans="1:5" x14ac:dyDescent="0.25">
      <c r="A45" s="1" t="s">
        <v>62</v>
      </c>
      <c r="B45" s="12"/>
    </row>
    <row r="46" spans="1:5" x14ac:dyDescent="0.25">
      <c r="A46" s="1" t="s">
        <v>35</v>
      </c>
      <c r="B46" s="12">
        <v>25754.639999999999</v>
      </c>
    </row>
    <row r="47" spans="1:5" ht="30" x14ac:dyDescent="0.25">
      <c r="A47" s="42" t="s">
        <v>37</v>
      </c>
      <c r="B47" s="12">
        <f>E27</f>
        <v>30617.694</v>
      </c>
    </row>
    <row r="48" spans="1:5" x14ac:dyDescent="0.25">
      <c r="A48" s="13" t="s">
        <v>36</v>
      </c>
      <c r="B48" s="11">
        <f>B44+B46-B47</f>
        <v>9161.2800000000025</v>
      </c>
    </row>
    <row r="51" spans="1:1" x14ac:dyDescent="0.25">
      <c r="A51" s="46"/>
    </row>
    <row r="52" spans="1:1" x14ac:dyDescent="0.25">
      <c r="A52" s="47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8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1" customWidth="1"/>
    <col min="2" max="2" width="20.28515625" style="1" customWidth="1"/>
    <col min="3" max="3" width="13" style="1" customWidth="1"/>
    <col min="4" max="4" width="16.140625" style="1" customWidth="1"/>
    <col min="5" max="5" width="14.140625" style="1" customWidth="1"/>
    <col min="6" max="7" width="9.140625" style="1"/>
    <col min="8" max="8" width="13.42578125" style="1" bestFit="1" customWidth="1"/>
    <col min="9" max="16384" width="9.140625" style="1"/>
  </cols>
  <sheetData>
    <row r="1" spans="1:5" ht="15.75" x14ac:dyDescent="0.25">
      <c r="A1" s="80" t="s">
        <v>12</v>
      </c>
      <c r="B1" s="80"/>
      <c r="C1" s="80"/>
      <c r="D1" s="80"/>
      <c r="E1" s="80"/>
    </row>
    <row r="2" spans="1:5" ht="29.25" customHeight="1" x14ac:dyDescent="0.25">
      <c r="A2" s="81" t="s">
        <v>13</v>
      </c>
      <c r="B2" s="82"/>
      <c r="C2" s="82"/>
      <c r="D2" s="82"/>
      <c r="E2" s="82"/>
    </row>
    <row r="3" spans="1:5" x14ac:dyDescent="0.25">
      <c r="A3" s="83" t="s">
        <v>64</v>
      </c>
      <c r="B3" s="83"/>
      <c r="C3" s="83"/>
      <c r="D3" s="83"/>
      <c r="E3" s="83"/>
    </row>
    <row r="4" spans="1:5" x14ac:dyDescent="0.25">
      <c r="A4" s="23" t="s">
        <v>14</v>
      </c>
      <c r="B4" s="3"/>
      <c r="C4" s="3"/>
      <c r="E4" s="48">
        <v>46022</v>
      </c>
    </row>
    <row r="5" spans="1:5" x14ac:dyDescent="0.25">
      <c r="A5" s="44"/>
      <c r="B5" s="3"/>
      <c r="C5" s="3"/>
      <c r="D5" s="3"/>
      <c r="E5" s="3"/>
    </row>
    <row r="6" spans="1:5" x14ac:dyDescent="0.25">
      <c r="A6" s="84" t="s">
        <v>0</v>
      </c>
      <c r="B6" s="84"/>
      <c r="C6" s="84"/>
      <c r="D6" s="84"/>
      <c r="E6" s="84"/>
    </row>
    <row r="7" spans="1:5" x14ac:dyDescent="0.25">
      <c r="A7" s="85" t="s">
        <v>1</v>
      </c>
      <c r="B7" s="85"/>
      <c r="C7" s="85"/>
      <c r="D7" s="85"/>
      <c r="E7" s="85"/>
    </row>
    <row r="8" spans="1:5" x14ac:dyDescent="0.25">
      <c r="A8" s="78" t="s">
        <v>2</v>
      </c>
      <c r="B8" s="78"/>
      <c r="C8" s="78"/>
      <c r="D8" s="78"/>
      <c r="E8" s="78"/>
    </row>
    <row r="9" spans="1:5" ht="17.25" customHeight="1" x14ac:dyDescent="0.25">
      <c r="A9" s="84" t="s">
        <v>28</v>
      </c>
      <c r="B9" s="84"/>
      <c r="C9" s="84"/>
      <c r="D9" s="84"/>
      <c r="E9" s="84"/>
    </row>
    <row r="10" spans="1:5" ht="28.5" customHeight="1" x14ac:dyDescent="0.25">
      <c r="A10" s="86" t="s">
        <v>15</v>
      </c>
      <c r="B10" s="87"/>
      <c r="C10" s="87"/>
      <c r="D10" s="87"/>
      <c r="E10" s="87"/>
    </row>
    <row r="11" spans="1:5" ht="31.5" customHeight="1" x14ac:dyDescent="0.25">
      <c r="A11" s="84" t="s">
        <v>16</v>
      </c>
      <c r="B11" s="84"/>
      <c r="C11" s="84"/>
      <c r="D11" s="84"/>
      <c r="E11" s="84"/>
    </row>
    <row r="12" spans="1:5" x14ac:dyDescent="0.25">
      <c r="A12" s="78" t="s">
        <v>17</v>
      </c>
      <c r="B12" s="79"/>
      <c r="C12" s="79"/>
      <c r="D12" s="79"/>
      <c r="E12" s="79"/>
    </row>
    <row r="13" spans="1:5" ht="16.5" customHeight="1" x14ac:dyDescent="0.25">
      <c r="A13" s="84" t="s">
        <v>27</v>
      </c>
      <c r="B13" s="84"/>
      <c r="C13" s="84"/>
      <c r="D13" s="84"/>
      <c r="E13" s="84"/>
    </row>
    <row r="14" spans="1:5" ht="13.5" customHeight="1" x14ac:dyDescent="0.25">
      <c r="A14" s="78" t="s">
        <v>3</v>
      </c>
      <c r="B14" s="79"/>
      <c r="C14" s="79"/>
      <c r="D14" s="79"/>
      <c r="E14" s="79"/>
    </row>
    <row r="15" spans="1:5" ht="18.75" customHeight="1" x14ac:dyDescent="0.25">
      <c r="A15" s="84" t="s">
        <v>43</v>
      </c>
      <c r="B15" s="84"/>
      <c r="C15" s="84"/>
      <c r="D15" s="84"/>
      <c r="E15" s="84"/>
    </row>
    <row r="16" spans="1:5" ht="15" customHeight="1" x14ac:dyDescent="0.25">
      <c r="A16" s="78" t="s">
        <v>18</v>
      </c>
      <c r="B16" s="79"/>
      <c r="C16" s="79"/>
      <c r="D16" s="79"/>
      <c r="E16" s="79"/>
    </row>
    <row r="17" spans="1:8" ht="33.75" customHeight="1" x14ac:dyDescent="0.25">
      <c r="A17" s="84" t="s">
        <v>19</v>
      </c>
      <c r="B17" s="84"/>
      <c r="C17" s="84"/>
      <c r="D17" s="84"/>
      <c r="E17" s="84"/>
    </row>
    <row r="18" spans="1:8" ht="64.150000000000006" customHeight="1" x14ac:dyDescent="0.25">
      <c r="A18" s="84" t="s">
        <v>20</v>
      </c>
      <c r="B18" s="84"/>
      <c r="C18" s="84"/>
      <c r="D18" s="84"/>
      <c r="E18" s="84"/>
    </row>
    <row r="19" spans="1:8" ht="32.25" customHeight="1" x14ac:dyDescent="0.25">
      <c r="A19" s="89" t="s">
        <v>21</v>
      </c>
      <c r="B19" s="89"/>
      <c r="C19" s="89"/>
      <c r="D19" s="89"/>
      <c r="E19" s="89"/>
    </row>
    <row r="20" spans="1:8" ht="19.5" customHeight="1" x14ac:dyDescent="0.25">
      <c r="A20" s="89"/>
      <c r="B20" s="89"/>
      <c r="C20" s="89"/>
      <c r="D20" s="89"/>
      <c r="E20" s="89"/>
      <c r="F20" s="1">
        <v>533.4</v>
      </c>
      <c r="G20" s="1">
        <v>3</v>
      </c>
    </row>
    <row r="21" spans="1:8" ht="135" x14ac:dyDescent="0.25">
      <c r="A21" s="2" t="s">
        <v>8</v>
      </c>
      <c r="B21" s="2" t="s">
        <v>11</v>
      </c>
      <c r="C21" s="2" t="s">
        <v>4</v>
      </c>
      <c r="D21" s="2" t="s">
        <v>10</v>
      </c>
      <c r="E21" s="2" t="s">
        <v>9</v>
      </c>
    </row>
    <row r="22" spans="1:8" ht="38.25" x14ac:dyDescent="0.25">
      <c r="A22" s="17" t="s">
        <v>42</v>
      </c>
      <c r="B22" s="8" t="s">
        <v>40</v>
      </c>
      <c r="C22" s="2" t="s">
        <v>5</v>
      </c>
      <c r="D22" s="2">
        <v>10.15</v>
      </c>
      <c r="E22" s="7">
        <f>D22*F20*G20</f>
        <v>16242.03</v>
      </c>
    </row>
    <row r="23" spans="1:8" x14ac:dyDescent="0.25">
      <c r="A23" s="6" t="s">
        <v>39</v>
      </c>
      <c r="B23" s="8" t="s">
        <v>26</v>
      </c>
      <c r="C23" s="2" t="s">
        <v>5</v>
      </c>
      <c r="D23" s="2">
        <v>5.12</v>
      </c>
      <c r="E23" s="18">
        <f>F20*G20*D23</f>
        <v>8193.0239999999994</v>
      </c>
    </row>
    <row r="24" spans="1:8" s="14" customFormat="1" ht="15.75" x14ac:dyDescent="0.25">
      <c r="A24" s="26" t="s">
        <v>30</v>
      </c>
      <c r="B24" s="27" t="s">
        <v>65</v>
      </c>
      <c r="C24" s="22" t="s">
        <v>31</v>
      </c>
      <c r="D24" s="22"/>
      <c r="E24" s="16">
        <v>0</v>
      </c>
      <c r="H24" s="15"/>
    </row>
    <row r="25" spans="1:8" s="14" customFormat="1" ht="30" x14ac:dyDescent="0.25">
      <c r="A25" s="46" t="s">
        <v>85</v>
      </c>
      <c r="B25" s="29" t="s">
        <v>86</v>
      </c>
      <c r="C25" s="30" t="s">
        <v>31</v>
      </c>
      <c r="D25" s="31"/>
      <c r="E25" s="16">
        <v>18689.54</v>
      </c>
      <c r="H25" s="15"/>
    </row>
    <row r="26" spans="1:8" s="14" customFormat="1" ht="15.75" x14ac:dyDescent="0.25">
      <c r="A26" s="47"/>
      <c r="B26" s="29"/>
      <c r="C26" s="30"/>
      <c r="D26" s="31"/>
      <c r="E26" s="16"/>
      <c r="H26" s="15"/>
    </row>
    <row r="27" spans="1:8" s="9" customFormat="1" ht="14.25" x14ac:dyDescent="0.2">
      <c r="A27" s="19" t="s">
        <v>32</v>
      </c>
      <c r="B27" s="20"/>
      <c r="C27" s="21"/>
      <c r="D27" s="24"/>
      <c r="E27" s="25">
        <f>SUM(E22:E26)</f>
        <v>43124.593999999997</v>
      </c>
      <c r="H27" s="10"/>
    </row>
    <row r="29" spans="1:8" ht="33" customHeight="1" x14ac:dyDescent="0.25">
      <c r="A29" s="90" t="s">
        <v>87</v>
      </c>
      <c r="B29" s="90"/>
      <c r="C29" s="90"/>
      <c r="D29" s="90"/>
      <c r="E29" s="90"/>
    </row>
    <row r="30" spans="1:8" ht="30" customHeight="1" x14ac:dyDescent="0.25">
      <c r="A30" s="84" t="s">
        <v>25</v>
      </c>
      <c r="B30" s="84"/>
      <c r="C30" s="84"/>
      <c r="D30" s="84"/>
      <c r="E30" s="84"/>
    </row>
    <row r="31" spans="1:8" ht="20.25" customHeight="1" x14ac:dyDescent="0.25">
      <c r="A31" s="84" t="s">
        <v>24</v>
      </c>
      <c r="B31" s="84"/>
      <c r="C31" s="84"/>
      <c r="D31" s="84"/>
      <c r="E31" s="84"/>
    </row>
    <row r="32" spans="1:8" ht="34.5" customHeight="1" x14ac:dyDescent="0.25">
      <c r="A32" s="84" t="s">
        <v>33</v>
      </c>
      <c r="B32" s="84"/>
      <c r="C32" s="84"/>
      <c r="D32" s="84"/>
      <c r="E32" s="84"/>
    </row>
    <row r="33" spans="1:5" x14ac:dyDescent="0.25">
      <c r="A33" s="84" t="s">
        <v>22</v>
      </c>
      <c r="B33" s="84"/>
      <c r="C33" s="84"/>
      <c r="D33" s="84"/>
      <c r="E33" s="84"/>
    </row>
    <row r="34" spans="1:5" x14ac:dyDescent="0.25">
      <c r="A34" s="88" t="s">
        <v>6</v>
      </c>
      <c r="B34" s="88"/>
      <c r="C34" s="88"/>
      <c r="D34" s="88"/>
      <c r="E34" s="88"/>
    </row>
    <row r="35" spans="1:5" x14ac:dyDescent="0.25">
      <c r="A35" s="84" t="s">
        <v>22</v>
      </c>
      <c r="B35" s="84"/>
      <c r="C35" s="84"/>
      <c r="D35" s="84"/>
      <c r="E35" s="84"/>
    </row>
    <row r="36" spans="1:5" ht="15" customHeight="1" x14ac:dyDescent="0.25">
      <c r="A36" s="91" t="s">
        <v>44</v>
      </c>
      <c r="B36" s="91"/>
      <c r="C36" s="91"/>
      <c r="D36" s="91"/>
      <c r="E36" s="4"/>
    </row>
    <row r="37" spans="1:5" ht="11.25" customHeight="1" x14ac:dyDescent="0.25">
      <c r="B37" s="92" t="s">
        <v>23</v>
      </c>
      <c r="C37" s="92"/>
      <c r="D37" s="92"/>
      <c r="E37" s="5" t="s">
        <v>7</v>
      </c>
    </row>
    <row r="38" spans="1:5" x14ac:dyDescent="0.25">
      <c r="A38" s="43"/>
      <c r="B38" s="43"/>
      <c r="C38" s="43"/>
      <c r="D38" s="43"/>
      <c r="E38" s="43"/>
    </row>
    <row r="39" spans="1:5" x14ac:dyDescent="0.25">
      <c r="A39" s="91" t="s">
        <v>29</v>
      </c>
      <c r="B39" s="91"/>
      <c r="C39" s="91"/>
      <c r="D39" s="91"/>
      <c r="E39" s="4"/>
    </row>
    <row r="40" spans="1:5" x14ac:dyDescent="0.25">
      <c r="B40" s="92" t="s">
        <v>23</v>
      </c>
      <c r="C40" s="92"/>
      <c r="D40" s="92"/>
      <c r="E40" s="5" t="s">
        <v>7</v>
      </c>
    </row>
    <row r="42" spans="1:5" x14ac:dyDescent="0.25">
      <c r="A42" s="1" t="s">
        <v>38</v>
      </c>
    </row>
    <row r="43" spans="1:5" x14ac:dyDescent="0.25">
      <c r="A43" s="9" t="s">
        <v>34</v>
      </c>
    </row>
    <row r="44" spans="1:5" x14ac:dyDescent="0.25">
      <c r="A44" s="1" t="s">
        <v>41</v>
      </c>
      <c r="B44" s="11">
        <f>'3кв'!B48</f>
        <v>9161.2800000000025</v>
      </c>
    </row>
    <row r="45" spans="1:5" x14ac:dyDescent="0.25">
      <c r="A45" s="1" t="s">
        <v>62</v>
      </c>
      <c r="B45" s="12"/>
    </row>
    <row r="46" spans="1:5" x14ac:dyDescent="0.25">
      <c r="A46" s="1" t="s">
        <v>35</v>
      </c>
      <c r="B46" s="12">
        <v>27355.9</v>
      </c>
    </row>
    <row r="47" spans="1:5" ht="30" x14ac:dyDescent="0.25">
      <c r="A47" s="45" t="s">
        <v>37</v>
      </c>
      <c r="B47" s="12">
        <f>E27</f>
        <v>43124.593999999997</v>
      </c>
    </row>
    <row r="48" spans="1:5" x14ac:dyDescent="0.25">
      <c r="A48" s="13" t="s">
        <v>36</v>
      </c>
      <c r="B48" s="11">
        <f>B44+B46-B47</f>
        <v>-6607.4139999999898</v>
      </c>
    </row>
    <row r="51" spans="1:1" x14ac:dyDescent="0.25">
      <c r="A51" s="75"/>
    </row>
    <row r="52" spans="1:1" x14ac:dyDescent="0.25">
      <c r="A52" s="76"/>
    </row>
    <row r="53" spans="1:1" x14ac:dyDescent="0.25">
      <c r="A53" s="77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7" zoomScaleSheetLayoutView="100" workbookViewId="0">
      <selection activeCell="B31" sqref="B31"/>
    </sheetView>
  </sheetViews>
  <sheetFormatPr defaultRowHeight="15.75" x14ac:dyDescent="0.25"/>
  <cols>
    <col min="1" max="1" width="10.5703125" style="50" customWidth="1"/>
    <col min="2" max="2" width="65.7109375" style="50" customWidth="1"/>
    <col min="3" max="3" width="16.140625" style="50" customWidth="1"/>
    <col min="4" max="4" width="14.85546875" style="50" customWidth="1"/>
    <col min="5" max="5" width="38.28515625" style="50" customWidth="1"/>
    <col min="6" max="6" width="12.42578125" style="50" customWidth="1"/>
    <col min="7" max="7" width="12" style="50" customWidth="1"/>
    <col min="8" max="8" width="13.5703125" style="50" customWidth="1"/>
    <col min="9" max="16384" width="9.140625" style="50"/>
  </cols>
  <sheetData>
    <row r="1" spans="1:6" x14ac:dyDescent="0.25">
      <c r="A1" s="94" t="s">
        <v>66</v>
      </c>
      <c r="B1" s="94"/>
      <c r="C1" s="94"/>
      <c r="D1" s="49"/>
    </row>
    <row r="2" spans="1:6" x14ac:dyDescent="0.25">
      <c r="A2" s="95" t="s">
        <v>67</v>
      </c>
      <c r="B2" s="95"/>
      <c r="C2" s="95"/>
      <c r="D2" s="51"/>
    </row>
    <row r="3" spans="1:6" x14ac:dyDescent="0.25">
      <c r="A3" s="95" t="s">
        <v>83</v>
      </c>
      <c r="B3" s="95"/>
      <c r="C3" s="95"/>
      <c r="D3" s="51"/>
    </row>
    <row r="4" spans="1:6" x14ac:dyDescent="0.25">
      <c r="A4" s="94" t="s">
        <v>68</v>
      </c>
      <c r="B4" s="94"/>
      <c r="C4" s="94"/>
      <c r="D4" s="49"/>
      <c r="E4" s="74"/>
      <c r="F4" s="52"/>
    </row>
    <row r="5" spans="1:6" x14ac:dyDescent="0.25">
      <c r="A5" s="96"/>
      <c r="B5" s="96"/>
      <c r="C5" s="96"/>
      <c r="D5" s="53"/>
      <c r="E5" s="74"/>
      <c r="F5" s="52"/>
    </row>
    <row r="6" spans="1:6" x14ac:dyDescent="0.25">
      <c r="A6" s="51"/>
      <c r="B6" s="54" t="s">
        <v>69</v>
      </c>
      <c r="C6" s="55">
        <f>'1кв'!B43</f>
        <v>9109.61</v>
      </c>
      <c r="D6" s="56"/>
      <c r="E6" s="74"/>
      <c r="F6" s="52"/>
    </row>
    <row r="7" spans="1:6" x14ac:dyDescent="0.25">
      <c r="A7" s="57" t="s">
        <v>70</v>
      </c>
      <c r="B7" s="54" t="s">
        <v>88</v>
      </c>
      <c r="C7" s="55"/>
      <c r="D7" s="56"/>
      <c r="E7" s="74"/>
      <c r="F7" s="52"/>
    </row>
    <row r="8" spans="1:6" x14ac:dyDescent="0.25">
      <c r="B8" s="58" t="s">
        <v>71</v>
      </c>
      <c r="C8" s="59">
        <f>'1кв'!B45+'2кв'!B45+'3кв'!B46+'4кв'!B46</f>
        <v>103598.95999999999</v>
      </c>
      <c r="D8" s="60"/>
    </row>
    <row r="9" spans="1:6" x14ac:dyDescent="0.25">
      <c r="A9" s="61"/>
      <c r="B9" s="58" t="s">
        <v>72</v>
      </c>
      <c r="C9" s="62">
        <f>SUM(C8:C8)</f>
        <v>103598.95999999999</v>
      </c>
      <c r="D9" s="56"/>
    </row>
    <row r="10" spans="1:6" x14ac:dyDescent="0.25">
      <c r="A10" s="53"/>
      <c r="B10" s="93"/>
      <c r="C10" s="93"/>
      <c r="D10" s="63"/>
    </row>
    <row r="11" spans="1:6" x14ac:dyDescent="0.25">
      <c r="A11" s="64" t="s">
        <v>73</v>
      </c>
      <c r="B11" s="17" t="s">
        <v>42</v>
      </c>
      <c r="C11" s="65">
        <f>'1кв'!E22+'2кв'!E22+'3кв'!E22+'4кв'!E22</f>
        <v>63079.883999999998</v>
      </c>
      <c r="D11" s="63"/>
    </row>
    <row r="12" spans="1:6" x14ac:dyDescent="0.25">
      <c r="A12" s="64"/>
      <c r="B12" s="66" t="s">
        <v>74</v>
      </c>
      <c r="C12" s="65">
        <f>'1кв'!E23+'2кв'!E23+'3кв'!E23+'4кв'!E23</f>
        <v>31363.919999999998</v>
      </c>
      <c r="D12" s="63"/>
    </row>
    <row r="13" spans="1:6" x14ac:dyDescent="0.25">
      <c r="A13" s="64"/>
      <c r="B13" s="66" t="s">
        <v>30</v>
      </c>
      <c r="C13" s="65">
        <f>'1кв'!E24+'2кв'!E24+'3кв'!E24+'4кв'!E24</f>
        <v>1510</v>
      </c>
      <c r="D13" s="63"/>
    </row>
    <row r="14" spans="1:6" x14ac:dyDescent="0.25">
      <c r="A14" s="64"/>
      <c r="B14" s="66" t="s">
        <v>84</v>
      </c>
      <c r="C14" s="65">
        <f>'3кв'!E25+'3кв'!E26</f>
        <v>4672.6399999999994</v>
      </c>
      <c r="D14" s="63"/>
    </row>
    <row r="15" spans="1:6" x14ac:dyDescent="0.25">
      <c r="A15" s="64"/>
      <c r="B15" s="66" t="s">
        <v>75</v>
      </c>
      <c r="C15" s="65">
        <f>C17</f>
        <v>18689.54</v>
      </c>
      <c r="D15" s="63"/>
    </row>
    <row r="16" spans="1:6" x14ac:dyDescent="0.25">
      <c r="A16" s="64"/>
      <c r="B16" s="66" t="s">
        <v>76</v>
      </c>
      <c r="C16" s="65"/>
      <c r="D16" s="63"/>
    </row>
    <row r="17" spans="1:4" x14ac:dyDescent="0.25">
      <c r="A17" s="64"/>
      <c r="B17" s="66" t="s">
        <v>89</v>
      </c>
      <c r="C17" s="65">
        <f>'4кв'!E25</f>
        <v>18689.54</v>
      </c>
      <c r="D17" s="63"/>
    </row>
    <row r="18" spans="1:4" x14ac:dyDescent="0.25">
      <c r="A18" s="64"/>
      <c r="B18" s="66"/>
      <c r="C18" s="65"/>
      <c r="D18" s="63"/>
    </row>
    <row r="19" spans="1:4" x14ac:dyDescent="0.25">
      <c r="A19" s="64"/>
      <c r="B19" s="66"/>
      <c r="C19" s="65"/>
      <c r="D19" s="63"/>
    </row>
    <row r="20" spans="1:4" x14ac:dyDescent="0.25">
      <c r="A20" s="64"/>
      <c r="B20" s="66" t="s">
        <v>77</v>
      </c>
      <c r="C20" s="65">
        <f>SUM(C11:C15)</f>
        <v>119315.984</v>
      </c>
      <c r="D20" s="63"/>
    </row>
    <row r="21" spans="1:4" x14ac:dyDescent="0.25">
      <c r="A21" s="53"/>
      <c r="B21" s="67" t="s">
        <v>78</v>
      </c>
      <c r="C21" s="68">
        <f>C6+C9-C20</f>
        <v>-6607.4140000000043</v>
      </c>
      <c r="D21" s="63"/>
    </row>
    <row r="22" spans="1:4" x14ac:dyDescent="0.25">
      <c r="A22" s="53"/>
      <c r="B22" s="57"/>
      <c r="C22" s="57"/>
      <c r="D22" s="63"/>
    </row>
    <row r="23" spans="1:4" x14ac:dyDescent="0.25">
      <c r="A23" s="53"/>
      <c r="B23" s="69" t="s">
        <v>79</v>
      </c>
      <c r="C23" s="69"/>
      <c r="D23" s="63"/>
    </row>
    <row r="24" spans="1:4" x14ac:dyDescent="0.25">
      <c r="A24" s="53"/>
      <c r="B24" s="69" t="s">
        <v>80</v>
      </c>
      <c r="C24" s="70">
        <v>8829.9699999999993</v>
      </c>
      <c r="D24" s="63"/>
    </row>
    <row r="25" spans="1:4" x14ac:dyDescent="0.25">
      <c r="A25" s="53"/>
      <c r="B25" s="71" t="s">
        <v>90</v>
      </c>
      <c r="C25" s="72">
        <v>8955.77</v>
      </c>
      <c r="D25" s="63"/>
    </row>
    <row r="26" spans="1:4" x14ac:dyDescent="0.25">
      <c r="A26" s="53"/>
      <c r="B26" s="69" t="s">
        <v>81</v>
      </c>
      <c r="C26" s="73">
        <f>C25-C24</f>
        <v>125.80000000000109</v>
      </c>
      <c r="D26" s="63"/>
    </row>
    <row r="27" spans="1:4" x14ac:dyDescent="0.25">
      <c r="A27" s="53"/>
      <c r="B27" s="57"/>
      <c r="C27" s="57"/>
      <c r="D27" s="63"/>
    </row>
    <row r="28" spans="1:4" x14ac:dyDescent="0.25">
      <c r="A28" s="53" t="s">
        <v>82</v>
      </c>
      <c r="B28" s="57" t="s">
        <v>91</v>
      </c>
      <c r="C28" s="57"/>
      <c r="D28" s="63"/>
    </row>
    <row r="29" spans="1:4" x14ac:dyDescent="0.25">
      <c r="A29" s="53"/>
      <c r="B29" s="57" t="s">
        <v>92</v>
      </c>
      <c r="C29" s="57"/>
      <c r="D29" s="63"/>
    </row>
    <row r="30" spans="1:4" x14ac:dyDescent="0.25">
      <c r="A30" s="53"/>
      <c r="B30" s="57" t="s">
        <v>93</v>
      </c>
      <c r="C30" s="57"/>
      <c r="D30" s="63"/>
    </row>
    <row r="31" spans="1:4" x14ac:dyDescent="0.25">
      <c r="A31" s="53"/>
      <c r="B31" s="71"/>
      <c r="C31" s="57"/>
      <c r="D31" s="63"/>
    </row>
    <row r="32" spans="1:4" x14ac:dyDescent="0.25">
      <c r="A32" s="53"/>
      <c r="B32" s="57"/>
      <c r="C32" s="57"/>
      <c r="D32" s="63"/>
    </row>
    <row r="33" spans="1:4" x14ac:dyDescent="0.25">
      <c r="A33" s="53"/>
      <c r="B33" s="57"/>
      <c r="C33" s="57"/>
      <c r="D33" s="63"/>
    </row>
    <row r="34" spans="1:4" x14ac:dyDescent="0.25">
      <c r="A34" s="53"/>
      <c r="B34" s="57"/>
      <c r="C34" s="57"/>
      <c r="D34" s="63"/>
    </row>
    <row r="35" spans="1:4" x14ac:dyDescent="0.25">
      <c r="A35" s="53"/>
      <c r="B35" s="57"/>
      <c r="C35" s="57"/>
      <c r="D35" s="6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2026-02-21T11:15:29Z</dcterms:modified>
</cp:coreProperties>
</file>