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4"/>
  </bookViews>
  <sheets>
    <sheet name="1кв" sheetId="21" r:id="rId1"/>
    <sheet name="2кв" sheetId="22" r:id="rId2"/>
    <sheet name="3кв" sheetId="23" r:id="rId3"/>
    <sheet name="4кв" sheetId="24" r:id="rId4"/>
    <sheet name="отчет" sheetId="25" r:id="rId5"/>
  </sheets>
  <definedNames>
    <definedName name="_xlnm.Print_Area" localSheetId="0">'1кв'!$A$1:$E$47</definedName>
    <definedName name="_xlnm.Print_Area" localSheetId="1">'2кв'!$A$1:$E$47</definedName>
    <definedName name="_xlnm.Print_Area" localSheetId="2">'3кв'!$A$1:$E$47</definedName>
    <definedName name="_xlnm.Print_Area" localSheetId="3">'4кв'!$A$1:$E$47</definedName>
    <definedName name="_xlnm.Print_Area" localSheetId="4">отчет!$A$1:$C$35</definedName>
  </definedNames>
  <calcPr calcId="145621"/>
</workbook>
</file>

<file path=xl/calcChain.xml><?xml version="1.0" encoding="utf-8"?>
<calcChain xmlns="http://schemas.openxmlformats.org/spreadsheetml/2006/main">
  <c r="C23" i="25" l="1"/>
  <c r="C14" i="25" l="1"/>
  <c r="C13" i="25"/>
  <c r="C12" i="25"/>
  <c r="C11" i="25"/>
  <c r="C17" i="25" s="1"/>
  <c r="C8" i="25"/>
  <c r="C9" i="25" s="1"/>
  <c r="C6" i="25"/>
  <c r="B47" i="24"/>
  <c r="B46" i="24"/>
  <c r="B43" i="24"/>
  <c r="E26" i="24"/>
  <c r="E24" i="24"/>
  <c r="E23" i="24"/>
  <c r="E22" i="24"/>
  <c r="C18" i="25" l="1"/>
  <c r="E24" i="23"/>
  <c r="B43" i="23"/>
  <c r="E23" i="23"/>
  <c r="E22" i="23"/>
  <c r="E26" i="23" l="1"/>
  <c r="B46" i="23" s="1"/>
  <c r="B47" i="23"/>
  <c r="B43" i="22"/>
  <c r="E26" i="22"/>
  <c r="E24" i="22" l="1"/>
  <c r="E23" i="22"/>
  <c r="B46" i="22" s="1"/>
  <c r="B47" i="22" s="1"/>
  <c r="E22" i="22"/>
  <c r="E24" i="21" l="1"/>
  <c r="E23" i="21"/>
  <c r="E22" i="21"/>
  <c r="E26" i="21" l="1"/>
  <c r="B46" i="21" s="1"/>
  <c r="B47" i="21" l="1"/>
</calcChain>
</file>

<file path=xl/sharedStrings.xml><?xml version="1.0" encoding="utf-8"?>
<sst xmlns="http://schemas.openxmlformats.org/spreadsheetml/2006/main" count="255" uniqueCount="92">
  <si>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</si>
  <si>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</si>
  <si>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</si>
  <si>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</si>
  <si>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</si>
  <si>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</si>
  <si>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</si>
  <si>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</si>
  <si>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</si>
  <si>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</si>
  <si>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</si>
  <si>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</si>
  <si>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</si>
  <si>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</si>
  <si>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</si>
  <si>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</si>
  <si>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</si>
  <si>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</si>
  <si>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</si>
  <si>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</si>
  <si>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</si>
  <si>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</si>
  <si>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</si>
  <si>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</si>
  <si>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</si>
  <si>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</si>
  <si>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Юбилейная,29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</si>
  <si>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№49 от   01.11.2013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</si>
  <si>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Юбилейная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</si>
  <si>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</si>
  <si>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</si>
  <si>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</si>
  <si>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</si>
  <si>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</si>
  <si>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</si>
  <si>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</si>
  <si>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</si>
  <si>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Макаровой Светланы Генадьевны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</si>
  <si>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 от 29.07.2016 г.</t>
    </r>
  </si>
  <si>
    <t>Заказчик - Собственники МКД, в лице председателя совета МКД Макаровой С.Г.</t>
  </si>
  <si>
    <t>Работы по содержанию и тек. ремонту</t>
  </si>
  <si>
    <t>Общая площадь квартир - 237,7м2</t>
  </si>
  <si>
    <t xml:space="preserve">Общехозяйственные расходы </t>
  </si>
  <si>
    <t>Остаток на начало  квартала</t>
  </si>
  <si>
    <t>определена приложением № 9 к договору</t>
  </si>
  <si>
    <t>Услуги по содержанию многоквартирного дома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</si>
  <si>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</si>
  <si>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за 1 квартал 2021 года</t>
  </si>
  <si>
    <t>"31" 03  2021 г.</t>
  </si>
  <si>
    <t xml:space="preserve">           2. Всего за период с "01" 01 2021 г. по "31" 03 2021 г. выполнено работ (оказано услуг) на общую сумму семь тысяч восемьсот восемьдесят два рубля 15 копеек</t>
  </si>
  <si>
    <t>Предъявлено населению  11575,94</t>
  </si>
  <si>
    <t>Обработка подъездов хлорсодержащими растворами опрыскивание 1 раз в неделю (май, июнь -1 раз в 2 недели)</t>
  </si>
  <si>
    <t>2 квартал</t>
  </si>
  <si>
    <t>за 2 квартал 2021 года</t>
  </si>
  <si>
    <t>"30" 06 2021 г.</t>
  </si>
  <si>
    <t xml:space="preserve">           2. Всего за период с "01" 04 2021 г. по "30" 06 2021 г. выполнено работ (оказано услуг) на общую сумму семь тысяч пятьсот сорок два рубля 77 копеек</t>
  </si>
  <si>
    <t>Предъявлено населению  11461,32</t>
  </si>
  <si>
    <t>за 3 квартал 2021 года</t>
  </si>
  <si>
    <t>"30" 09 2021 г.</t>
  </si>
  <si>
    <t>Обработка подъездов хлорсодержащими растворами опрыскивание 1 раз в неделю</t>
  </si>
  <si>
    <t>3 квартал</t>
  </si>
  <si>
    <t xml:space="preserve">           2. Всего за период с "01" 07 2021 г. по "30" 09 2021 г. выполнено работ (оказано услуг) на общую сумму восемь тысяч двести шестьдесят семь рублей 22 копейки</t>
  </si>
  <si>
    <t>Предъявлено населению  11489,76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</si>
  <si>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</si>
  <si>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</si>
  <si>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</si>
  <si>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</si>
  <si>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</si>
  <si>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</si>
  <si>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</si>
  <si>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</si>
  <si>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</si>
  <si>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</si>
  <si>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 xml:space="preserve">Непредвиденные расходы 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</si>
  <si>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</si>
  <si>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</si>
  <si>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</si>
  <si>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</si>
  <si>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</si>
  <si>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</si>
  <si>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</si>
  <si>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</si>
  <si>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 Юбилейная, 29</t>
  </si>
  <si>
    <t>за 4 квартал 2021 года</t>
  </si>
  <si>
    <t>"31" 12 2021 г.</t>
  </si>
  <si>
    <t>4 квартал</t>
  </si>
  <si>
    <t xml:space="preserve">           2. Всего за период с "01" 10 2021 г. по "31" 12 2021 г. выполнено работ (оказано услуг) на общую сумму восемь тысяч триста шестьдесят два рубля 22 копейки</t>
  </si>
  <si>
    <t>Начислено всего 46 016,78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</si>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</sst>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5" fillId="0" borderId="0"/>
  </cellStyleXfs>
  <cellXfs count="7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1" fillId="0" borderId="0" xfId="0" applyFont="1"/>
    <xf numFmtId="0" fontId="7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3" fillId="0" borderId="0" xfId="0" applyFont="1" applyAlignment="1"/>
    <xf numFmtId="49" fontId="3" fillId="0" borderId="1" xfId="0" applyNumberFormat="1" applyFont="1" applyBorder="1"/>
    <xf numFmtId="43" fontId="8" fillId="0" borderId="1" xfId="1" applyFont="1" applyBorder="1" applyAlignment="1">
      <alignment horizontal="center"/>
    </xf>
    <xf numFmtId="4" fontId="13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4" fontId="3" fillId="0" borderId="0" xfId="1" applyNumberFormat="1" applyFont="1" applyBorder="1"/>
    <xf numFmtId="4" fontId="3" fillId="0" borderId="0" xfId="0" applyNumberFormat="1" applyFont="1"/>
    <xf numFmtId="43" fontId="3" fillId="0" borderId="0" xfId="0" applyNumberFormat="1" applyFont="1"/>
    <xf numFmtId="0" fontId="3" fillId="0" borderId="0" xfId="0" applyFont="1" applyBorder="1"/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43" fontId="3" fillId="0" borderId="0" xfId="1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12" fillId="0" borderId="0" xfId="0" applyFont="1" applyAlignment="1">
      <alignment horizontal="right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19" zoomScaleNormal="100" zoomScaleSheetLayoutView="100" workbookViewId="0">
      <selection activeCell="A46" sqref="A4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140625" style="2" customWidth="1"/>
    <col min="9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1.5" customHeight="1" x14ac:dyDescent="0.25">
      <c r="A2" s="57" t="s">
        <v>12</v>
      </c>
      <c r="B2" s="58"/>
      <c r="C2" s="58"/>
      <c r="D2" s="58"/>
      <c r="E2" s="58"/>
    </row>
    <row r="3" spans="1:5" x14ac:dyDescent="0.25">
      <c r="A3" s="59" t="s">
        <v>47</v>
      </c>
      <c r="B3" s="59"/>
      <c r="C3" s="59"/>
      <c r="D3" s="59"/>
      <c r="E3" s="59"/>
    </row>
    <row r="4" spans="1:5" s="1" customFormat="1" ht="15.75" x14ac:dyDescent="0.25">
      <c r="A4" s="18" t="s">
        <v>13</v>
      </c>
      <c r="B4" s="4"/>
      <c r="C4" s="4"/>
      <c r="D4" s="64" t="s">
        <v>48</v>
      </c>
      <c r="E4" s="64"/>
    </row>
    <row r="5" spans="1:5" x14ac:dyDescent="0.25">
      <c r="A5" s="22"/>
      <c r="B5" s="4"/>
      <c r="C5" s="4"/>
      <c r="D5" s="4"/>
      <c r="E5" s="4"/>
    </row>
    <row r="6" spans="1:5" x14ac:dyDescent="0.25">
      <c r="A6" s="60" t="s">
        <v>0</v>
      </c>
      <c r="B6" s="60"/>
      <c r="C6" s="60"/>
      <c r="D6" s="60"/>
      <c r="E6" s="60"/>
    </row>
    <row r="7" spans="1:5" x14ac:dyDescent="0.25">
      <c r="A7" s="61" t="s">
        <v>26</v>
      </c>
      <c r="B7" s="61"/>
      <c r="C7" s="61"/>
      <c r="D7" s="61"/>
      <c r="E7" s="61"/>
    </row>
    <row r="8" spans="1:5" x14ac:dyDescent="0.25">
      <c r="A8" s="54" t="s">
        <v>1</v>
      </c>
      <c r="B8" s="54"/>
      <c r="C8" s="54"/>
      <c r="D8" s="54"/>
      <c r="E8" s="54"/>
    </row>
    <row r="9" spans="1:5" x14ac:dyDescent="0.25">
      <c r="A9" s="60" t="s">
        <v>37</v>
      </c>
      <c r="B9" s="60"/>
      <c r="C9" s="60"/>
      <c r="D9" s="60"/>
      <c r="E9" s="60"/>
    </row>
    <row r="10" spans="1:5" ht="26.25" customHeight="1" x14ac:dyDescent="0.25">
      <c r="A10" s="62" t="s">
        <v>14</v>
      </c>
      <c r="B10" s="63"/>
      <c r="C10" s="63"/>
      <c r="D10" s="63"/>
      <c r="E10" s="63"/>
    </row>
    <row r="11" spans="1:5" ht="27" customHeight="1" x14ac:dyDescent="0.25">
      <c r="A11" s="60" t="s">
        <v>38</v>
      </c>
      <c r="B11" s="60"/>
      <c r="C11" s="60"/>
      <c r="D11" s="60"/>
      <c r="E11" s="60"/>
    </row>
    <row r="12" spans="1:5" x14ac:dyDescent="0.25">
      <c r="A12" s="54" t="s">
        <v>15</v>
      </c>
      <c r="B12" s="55"/>
      <c r="C12" s="55"/>
      <c r="D12" s="55"/>
      <c r="E12" s="55"/>
    </row>
    <row r="13" spans="1:5" x14ac:dyDescent="0.25">
      <c r="A13" s="60" t="s">
        <v>22</v>
      </c>
      <c r="B13" s="60"/>
      <c r="C13" s="60"/>
      <c r="D13" s="60"/>
      <c r="E13" s="60"/>
    </row>
    <row r="14" spans="1:5" x14ac:dyDescent="0.25">
      <c r="A14" s="54" t="s">
        <v>2</v>
      </c>
      <c r="B14" s="55"/>
      <c r="C14" s="55"/>
      <c r="D14" s="55"/>
      <c r="E14" s="55"/>
    </row>
    <row r="15" spans="1:5" x14ac:dyDescent="0.25">
      <c r="A15" s="60" t="s">
        <v>23</v>
      </c>
      <c r="B15" s="60"/>
      <c r="C15" s="60"/>
      <c r="D15" s="60"/>
      <c r="E15" s="60"/>
    </row>
    <row r="16" spans="1:5" x14ac:dyDescent="0.25">
      <c r="A16" s="54" t="s">
        <v>16</v>
      </c>
      <c r="B16" s="55"/>
      <c r="C16" s="55"/>
      <c r="D16" s="55"/>
      <c r="E16" s="55"/>
    </row>
    <row r="17" spans="1:7" ht="30" customHeight="1" x14ac:dyDescent="0.25">
      <c r="A17" s="60" t="s">
        <v>17</v>
      </c>
      <c r="B17" s="60"/>
      <c r="C17" s="60"/>
      <c r="D17" s="60"/>
      <c r="E17" s="60"/>
    </row>
    <row r="18" spans="1:7" ht="62.25" customHeight="1" x14ac:dyDescent="0.25">
      <c r="A18" s="60" t="s">
        <v>27</v>
      </c>
      <c r="B18" s="60"/>
      <c r="C18" s="60"/>
      <c r="D18" s="60"/>
      <c r="E18" s="60"/>
    </row>
    <row r="19" spans="1:7" ht="30" customHeight="1" x14ac:dyDescent="0.25">
      <c r="A19" s="66" t="s">
        <v>28</v>
      </c>
      <c r="B19" s="66"/>
      <c r="C19" s="66"/>
      <c r="D19" s="66"/>
      <c r="E19" s="66"/>
    </row>
    <row r="20" spans="1:7" x14ac:dyDescent="0.25">
      <c r="A20" s="66"/>
      <c r="B20" s="66"/>
      <c r="C20" s="66"/>
      <c r="D20" s="66"/>
      <c r="E20" s="66"/>
      <c r="F20" s="2">
        <v>237.7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45</v>
      </c>
      <c r="B22" s="8" t="s">
        <v>44</v>
      </c>
      <c r="C22" s="3" t="s">
        <v>4</v>
      </c>
      <c r="D22" s="3">
        <v>6.09</v>
      </c>
      <c r="E22" s="7">
        <f>D22*F20*3</f>
        <v>4342.7789999999995</v>
      </c>
    </row>
    <row r="23" spans="1:7" x14ac:dyDescent="0.25">
      <c r="A23" s="6" t="s">
        <v>42</v>
      </c>
      <c r="B23" s="8" t="s">
        <v>24</v>
      </c>
      <c r="C23" s="3" t="s">
        <v>4</v>
      </c>
      <c r="D23" s="3">
        <v>3.3</v>
      </c>
      <c r="E23" s="7">
        <f>D23*F20*3</f>
        <v>2353.23</v>
      </c>
    </row>
    <row r="24" spans="1:7" ht="75" x14ac:dyDescent="0.25">
      <c r="A24" s="6" t="s">
        <v>46</v>
      </c>
      <c r="B24" s="8" t="s">
        <v>30</v>
      </c>
      <c r="C24" s="3" t="s">
        <v>4</v>
      </c>
      <c r="D24" s="3"/>
      <c r="E24" s="7">
        <f>395.38*3</f>
        <v>1186.1399999999999</v>
      </c>
    </row>
    <row r="25" spans="1:7" ht="15.75" x14ac:dyDescent="0.25">
      <c r="A25" s="6" t="s">
        <v>29</v>
      </c>
      <c r="B25" s="8" t="s">
        <v>30</v>
      </c>
      <c r="C25" s="3" t="s">
        <v>31</v>
      </c>
      <c r="D25" s="20"/>
      <c r="E25" s="7">
        <v>0</v>
      </c>
    </row>
    <row r="26" spans="1:7" s="9" customFormat="1" ht="14.25" x14ac:dyDescent="0.2">
      <c r="A26" s="14" t="s">
        <v>25</v>
      </c>
      <c r="B26" s="15"/>
      <c r="C26" s="16"/>
      <c r="D26" s="16"/>
      <c r="E26" s="17">
        <f>SUM(E22:E25)</f>
        <v>7882.1489999999994</v>
      </c>
    </row>
    <row r="28" spans="1:7" ht="29.25" customHeight="1" x14ac:dyDescent="0.25">
      <c r="A28" s="67" t="s">
        <v>49</v>
      </c>
      <c r="B28" s="67"/>
      <c r="C28" s="67"/>
      <c r="D28" s="67"/>
      <c r="E28" s="67"/>
    </row>
    <row r="29" spans="1:7" ht="29.25" customHeight="1" x14ac:dyDescent="0.25">
      <c r="A29" s="60" t="s">
        <v>21</v>
      </c>
      <c r="B29" s="60"/>
      <c r="C29" s="60"/>
      <c r="D29" s="60"/>
      <c r="E29" s="60"/>
    </row>
    <row r="30" spans="1:7" ht="13.9" customHeight="1" x14ac:dyDescent="0.25">
      <c r="A30" s="60" t="s">
        <v>20</v>
      </c>
      <c r="B30" s="60"/>
      <c r="C30" s="60"/>
      <c r="D30" s="60"/>
      <c r="E30" s="60"/>
    </row>
    <row r="31" spans="1:7" ht="29.25" customHeight="1" x14ac:dyDescent="0.25">
      <c r="A31" s="60" t="s">
        <v>32</v>
      </c>
      <c r="B31" s="60"/>
      <c r="C31" s="60"/>
      <c r="D31" s="60"/>
      <c r="E31" s="60"/>
    </row>
    <row r="32" spans="1:7" x14ac:dyDescent="0.25">
      <c r="A32" s="60" t="s">
        <v>18</v>
      </c>
      <c r="B32" s="60"/>
      <c r="C32" s="60"/>
      <c r="D32" s="60"/>
      <c r="E32" s="60"/>
    </row>
    <row r="33" spans="1:5" x14ac:dyDescent="0.25">
      <c r="A33" s="65" t="s">
        <v>5</v>
      </c>
      <c r="B33" s="65"/>
      <c r="C33" s="65"/>
      <c r="D33" s="65"/>
      <c r="E33" s="65"/>
    </row>
    <row r="34" spans="1:5" x14ac:dyDescent="0.25">
      <c r="A34" s="60" t="s">
        <v>18</v>
      </c>
      <c r="B34" s="60"/>
      <c r="C34" s="60"/>
      <c r="D34" s="60"/>
      <c r="E34" s="60"/>
    </row>
    <row r="35" spans="1:5" ht="13.9" customHeight="1" x14ac:dyDescent="0.25">
      <c r="A35" s="68" t="s">
        <v>33</v>
      </c>
      <c r="B35" s="68"/>
      <c r="C35" s="68"/>
      <c r="D35" s="68"/>
      <c r="E35" s="68"/>
    </row>
    <row r="36" spans="1:5" x14ac:dyDescent="0.25">
      <c r="B36" s="69" t="s">
        <v>19</v>
      </c>
      <c r="C36" s="69"/>
      <c r="D36" s="69"/>
      <c r="E36" s="5" t="s">
        <v>6</v>
      </c>
    </row>
    <row r="37" spans="1:5" x14ac:dyDescent="0.25">
      <c r="A37" s="21"/>
      <c r="B37" s="21"/>
      <c r="C37" s="21"/>
      <c r="D37" s="21"/>
      <c r="E37" s="21"/>
    </row>
    <row r="38" spans="1:5" ht="13.9" customHeight="1" x14ac:dyDescent="0.25">
      <c r="A38" s="68" t="s">
        <v>39</v>
      </c>
      <c r="B38" s="68"/>
      <c r="C38" s="68"/>
      <c r="D38" s="68"/>
      <c r="E38" s="68"/>
    </row>
    <row r="39" spans="1:5" x14ac:dyDescent="0.25">
      <c r="B39" s="69" t="s">
        <v>19</v>
      </c>
      <c r="C39" s="69"/>
      <c r="D39" s="69"/>
      <c r="E39" s="5" t="s">
        <v>6</v>
      </c>
    </row>
    <row r="41" spans="1:5" x14ac:dyDescent="0.25">
      <c r="A41" s="13" t="s">
        <v>41</v>
      </c>
    </row>
    <row r="42" spans="1:5" x14ac:dyDescent="0.25">
      <c r="A42" s="9" t="s">
        <v>34</v>
      </c>
    </row>
    <row r="43" spans="1:5" x14ac:dyDescent="0.25">
      <c r="A43" s="2" t="s">
        <v>43</v>
      </c>
      <c r="B43" s="10">
        <v>4064.3</v>
      </c>
    </row>
    <row r="44" spans="1:5" ht="30" x14ac:dyDescent="0.25">
      <c r="A44" s="23" t="s">
        <v>50</v>
      </c>
      <c r="B44" s="11"/>
    </row>
    <row r="45" spans="1:5" x14ac:dyDescent="0.25">
      <c r="A45" s="2" t="s">
        <v>35</v>
      </c>
      <c r="B45" s="12">
        <v>9481.14</v>
      </c>
    </row>
    <row r="46" spans="1:5" ht="30" x14ac:dyDescent="0.25">
      <c r="A46" s="23" t="s">
        <v>40</v>
      </c>
      <c r="B46" s="12">
        <f>E26</f>
        <v>7882.1489999999994</v>
      </c>
    </row>
    <row r="47" spans="1:5" x14ac:dyDescent="0.25">
      <c r="A47" s="9" t="s">
        <v>36</v>
      </c>
      <c r="B47" s="10">
        <f>B43+B45-B46</f>
        <v>5663.2909999999993</v>
      </c>
    </row>
  </sheetData>
  <mergeCells count="30">
    <mergeCell ref="A34:E34"/>
    <mergeCell ref="A35:E35"/>
    <mergeCell ref="B36:D36"/>
    <mergeCell ref="A38:E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19" zoomScaleNormal="100" zoomScaleSheetLayoutView="100" workbookViewId="0">
      <selection activeCell="C46" sqref="C4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140625" style="2" customWidth="1"/>
    <col min="9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1.5" customHeight="1" x14ac:dyDescent="0.25">
      <c r="A2" s="57" t="s">
        <v>12</v>
      </c>
      <c r="B2" s="58"/>
      <c r="C2" s="58"/>
      <c r="D2" s="58"/>
      <c r="E2" s="58"/>
    </row>
    <row r="3" spans="1:5" x14ac:dyDescent="0.25">
      <c r="A3" s="59" t="s">
        <v>53</v>
      </c>
      <c r="B3" s="59"/>
      <c r="C3" s="59"/>
      <c r="D3" s="59"/>
      <c r="E3" s="59"/>
    </row>
    <row r="4" spans="1:5" s="1" customFormat="1" ht="15.75" x14ac:dyDescent="0.25">
      <c r="A4" s="30" t="s">
        <v>13</v>
      </c>
      <c r="B4" s="31"/>
      <c r="C4" s="31"/>
      <c r="D4" s="70" t="s">
        <v>54</v>
      </c>
      <c r="E4" s="70"/>
    </row>
    <row r="5" spans="1:5" x14ac:dyDescent="0.25">
      <c r="A5" s="25"/>
      <c r="B5" s="4"/>
      <c r="C5" s="4"/>
      <c r="D5" s="4"/>
      <c r="E5" s="4"/>
    </row>
    <row r="6" spans="1:5" x14ac:dyDescent="0.25">
      <c r="A6" s="60" t="s">
        <v>0</v>
      </c>
      <c r="B6" s="60"/>
      <c r="C6" s="60"/>
      <c r="D6" s="60"/>
      <c r="E6" s="60"/>
    </row>
    <row r="7" spans="1:5" x14ac:dyDescent="0.25">
      <c r="A7" s="61" t="s">
        <v>26</v>
      </c>
      <c r="B7" s="61"/>
      <c r="C7" s="61"/>
      <c r="D7" s="61"/>
      <c r="E7" s="61"/>
    </row>
    <row r="8" spans="1:5" x14ac:dyDescent="0.25">
      <c r="A8" s="54" t="s">
        <v>1</v>
      </c>
      <c r="B8" s="54"/>
      <c r="C8" s="54"/>
      <c r="D8" s="54"/>
      <c r="E8" s="54"/>
    </row>
    <row r="9" spans="1:5" x14ac:dyDescent="0.25">
      <c r="A9" s="60" t="s">
        <v>37</v>
      </c>
      <c r="B9" s="60"/>
      <c r="C9" s="60"/>
      <c r="D9" s="60"/>
      <c r="E9" s="60"/>
    </row>
    <row r="10" spans="1:5" ht="26.25" customHeight="1" x14ac:dyDescent="0.25">
      <c r="A10" s="62" t="s">
        <v>14</v>
      </c>
      <c r="B10" s="63"/>
      <c r="C10" s="63"/>
      <c r="D10" s="63"/>
      <c r="E10" s="63"/>
    </row>
    <row r="11" spans="1:5" ht="27" customHeight="1" x14ac:dyDescent="0.25">
      <c r="A11" s="60" t="s">
        <v>38</v>
      </c>
      <c r="B11" s="60"/>
      <c r="C11" s="60"/>
      <c r="D11" s="60"/>
      <c r="E11" s="60"/>
    </row>
    <row r="12" spans="1:5" x14ac:dyDescent="0.25">
      <c r="A12" s="54" t="s">
        <v>15</v>
      </c>
      <c r="B12" s="55"/>
      <c r="C12" s="55"/>
      <c r="D12" s="55"/>
      <c r="E12" s="55"/>
    </row>
    <row r="13" spans="1:5" x14ac:dyDescent="0.25">
      <c r="A13" s="60" t="s">
        <v>22</v>
      </c>
      <c r="B13" s="60"/>
      <c r="C13" s="60"/>
      <c r="D13" s="60"/>
      <c r="E13" s="60"/>
    </row>
    <row r="14" spans="1:5" x14ac:dyDescent="0.25">
      <c r="A14" s="54" t="s">
        <v>2</v>
      </c>
      <c r="B14" s="55"/>
      <c r="C14" s="55"/>
      <c r="D14" s="55"/>
      <c r="E14" s="55"/>
    </row>
    <row r="15" spans="1:5" x14ac:dyDescent="0.25">
      <c r="A15" s="60" t="s">
        <v>23</v>
      </c>
      <c r="B15" s="60"/>
      <c r="C15" s="60"/>
      <c r="D15" s="60"/>
      <c r="E15" s="60"/>
    </row>
    <row r="16" spans="1:5" x14ac:dyDescent="0.25">
      <c r="A16" s="54" t="s">
        <v>16</v>
      </c>
      <c r="B16" s="55"/>
      <c r="C16" s="55"/>
      <c r="D16" s="55"/>
      <c r="E16" s="55"/>
    </row>
    <row r="17" spans="1:7" ht="30" customHeight="1" x14ac:dyDescent="0.25">
      <c r="A17" s="60" t="s">
        <v>17</v>
      </c>
      <c r="B17" s="60"/>
      <c r="C17" s="60"/>
      <c r="D17" s="60"/>
      <c r="E17" s="60"/>
    </row>
    <row r="18" spans="1:7" ht="62.25" customHeight="1" x14ac:dyDescent="0.25">
      <c r="A18" s="60" t="s">
        <v>27</v>
      </c>
      <c r="B18" s="60"/>
      <c r="C18" s="60"/>
      <c r="D18" s="60"/>
      <c r="E18" s="60"/>
    </row>
    <row r="19" spans="1:7" ht="30" customHeight="1" x14ac:dyDescent="0.25">
      <c r="A19" s="66" t="s">
        <v>28</v>
      </c>
      <c r="B19" s="66"/>
      <c r="C19" s="66"/>
      <c r="D19" s="66"/>
      <c r="E19" s="66"/>
    </row>
    <row r="20" spans="1:7" x14ac:dyDescent="0.25">
      <c r="A20" s="66"/>
      <c r="B20" s="66"/>
      <c r="C20" s="66"/>
      <c r="D20" s="66"/>
      <c r="E20" s="66"/>
      <c r="F20" s="2">
        <v>237.7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45</v>
      </c>
      <c r="B22" s="8" t="s">
        <v>44</v>
      </c>
      <c r="C22" s="3" t="s">
        <v>4</v>
      </c>
      <c r="D22" s="3">
        <v>6.09</v>
      </c>
      <c r="E22" s="7">
        <f>D22*F20*3</f>
        <v>4342.7789999999995</v>
      </c>
    </row>
    <row r="23" spans="1:7" x14ac:dyDescent="0.25">
      <c r="A23" s="6" t="s">
        <v>42</v>
      </c>
      <c r="B23" s="8" t="s">
        <v>24</v>
      </c>
      <c r="C23" s="3" t="s">
        <v>4</v>
      </c>
      <c r="D23" s="3">
        <v>3.3</v>
      </c>
      <c r="E23" s="7">
        <f>D23*F20*3</f>
        <v>2353.23</v>
      </c>
    </row>
    <row r="24" spans="1:7" ht="60" x14ac:dyDescent="0.25">
      <c r="A24" s="6" t="s">
        <v>51</v>
      </c>
      <c r="B24" s="8" t="s">
        <v>52</v>
      </c>
      <c r="C24" s="3" t="s">
        <v>4</v>
      </c>
      <c r="D24" s="3"/>
      <c r="E24" s="7">
        <f>395.38*2</f>
        <v>790.76</v>
      </c>
    </row>
    <row r="25" spans="1:7" ht="15.75" x14ac:dyDescent="0.25">
      <c r="A25" s="6" t="s">
        <v>29</v>
      </c>
      <c r="B25" s="8" t="s">
        <v>52</v>
      </c>
      <c r="C25" s="3" t="s">
        <v>31</v>
      </c>
      <c r="D25" s="20"/>
      <c r="E25" s="7">
        <v>56</v>
      </c>
    </row>
    <row r="26" spans="1:7" s="9" customFormat="1" ht="14.25" x14ac:dyDescent="0.2">
      <c r="A26" s="14" t="s">
        <v>25</v>
      </c>
      <c r="B26" s="15"/>
      <c r="C26" s="16"/>
      <c r="D26" s="16"/>
      <c r="E26" s="17">
        <f>SUM(E22:E25)</f>
        <v>7542.7690000000002</v>
      </c>
    </row>
    <row r="28" spans="1:7" ht="29.25" customHeight="1" x14ac:dyDescent="0.25">
      <c r="A28" s="67" t="s">
        <v>55</v>
      </c>
      <c r="B28" s="67"/>
      <c r="C28" s="67"/>
      <c r="D28" s="67"/>
      <c r="E28" s="67"/>
    </row>
    <row r="29" spans="1:7" ht="29.25" customHeight="1" x14ac:dyDescent="0.25">
      <c r="A29" s="60" t="s">
        <v>21</v>
      </c>
      <c r="B29" s="60"/>
      <c r="C29" s="60"/>
      <c r="D29" s="60"/>
      <c r="E29" s="60"/>
    </row>
    <row r="30" spans="1:7" ht="13.9" customHeight="1" x14ac:dyDescent="0.25">
      <c r="A30" s="60" t="s">
        <v>20</v>
      </c>
      <c r="B30" s="60"/>
      <c r="C30" s="60"/>
      <c r="D30" s="60"/>
      <c r="E30" s="60"/>
    </row>
    <row r="31" spans="1:7" ht="29.25" customHeight="1" x14ac:dyDescent="0.25">
      <c r="A31" s="60" t="s">
        <v>32</v>
      </c>
      <c r="B31" s="60"/>
      <c r="C31" s="60"/>
      <c r="D31" s="60"/>
      <c r="E31" s="60"/>
    </row>
    <row r="32" spans="1:7" x14ac:dyDescent="0.25">
      <c r="A32" s="60" t="s">
        <v>18</v>
      </c>
      <c r="B32" s="60"/>
      <c r="C32" s="60"/>
      <c r="D32" s="60"/>
      <c r="E32" s="60"/>
    </row>
    <row r="33" spans="1:5" x14ac:dyDescent="0.25">
      <c r="A33" s="65" t="s">
        <v>5</v>
      </c>
      <c r="B33" s="65"/>
      <c r="C33" s="65"/>
      <c r="D33" s="65"/>
      <c r="E33" s="65"/>
    </row>
    <row r="34" spans="1:5" x14ac:dyDescent="0.25">
      <c r="A34" s="60" t="s">
        <v>18</v>
      </c>
      <c r="B34" s="60"/>
      <c r="C34" s="60"/>
      <c r="D34" s="60"/>
      <c r="E34" s="60"/>
    </row>
    <row r="35" spans="1:5" ht="13.9" customHeight="1" x14ac:dyDescent="0.25">
      <c r="A35" s="68" t="s">
        <v>33</v>
      </c>
      <c r="B35" s="68"/>
      <c r="C35" s="68"/>
      <c r="D35" s="68"/>
      <c r="E35" s="68"/>
    </row>
    <row r="36" spans="1:5" x14ac:dyDescent="0.25">
      <c r="B36" s="69" t="s">
        <v>19</v>
      </c>
      <c r="C36" s="69"/>
      <c r="D36" s="69"/>
      <c r="E36" s="5" t="s">
        <v>6</v>
      </c>
    </row>
    <row r="37" spans="1:5" x14ac:dyDescent="0.25">
      <c r="A37" s="24"/>
      <c r="B37" s="24"/>
      <c r="C37" s="24"/>
      <c r="D37" s="24"/>
      <c r="E37" s="24"/>
    </row>
    <row r="38" spans="1:5" ht="13.9" customHeight="1" x14ac:dyDescent="0.25">
      <c r="A38" s="68" t="s">
        <v>39</v>
      </c>
      <c r="B38" s="68"/>
      <c r="C38" s="68"/>
      <c r="D38" s="68"/>
      <c r="E38" s="68"/>
    </row>
    <row r="39" spans="1:5" x14ac:dyDescent="0.25">
      <c r="B39" s="69" t="s">
        <v>19</v>
      </c>
      <c r="C39" s="69"/>
      <c r="D39" s="69"/>
      <c r="E39" s="5" t="s">
        <v>6</v>
      </c>
    </row>
    <row r="41" spans="1:5" x14ac:dyDescent="0.25">
      <c r="A41" s="13" t="s">
        <v>41</v>
      </c>
    </row>
    <row r="42" spans="1:5" x14ac:dyDescent="0.25">
      <c r="A42" s="9" t="s">
        <v>34</v>
      </c>
    </row>
    <row r="43" spans="1:5" x14ac:dyDescent="0.25">
      <c r="A43" s="2" t="s">
        <v>43</v>
      </c>
      <c r="B43" s="10">
        <f>'1кв'!B47</f>
        <v>5663.2909999999993</v>
      </c>
    </row>
    <row r="44" spans="1:5" ht="30" x14ac:dyDescent="0.25">
      <c r="A44" s="26" t="s">
        <v>56</v>
      </c>
      <c r="B44" s="11"/>
    </row>
    <row r="45" spans="1:5" x14ac:dyDescent="0.25">
      <c r="A45" s="2" t="s">
        <v>35</v>
      </c>
      <c r="B45" s="12">
        <v>10861.04</v>
      </c>
    </row>
    <row r="46" spans="1:5" ht="30" x14ac:dyDescent="0.25">
      <c r="A46" s="26" t="s">
        <v>40</v>
      </c>
      <c r="B46" s="12">
        <f>E26</f>
        <v>7542.7690000000002</v>
      </c>
    </row>
    <row r="47" spans="1:5" x14ac:dyDescent="0.25">
      <c r="A47" s="9" t="s">
        <v>36</v>
      </c>
      <c r="B47" s="10">
        <f>B43+B45-B46</f>
        <v>8981.5619999999981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19" zoomScaleNormal="100" zoomScaleSheetLayoutView="100" workbookViewId="0">
      <selection activeCell="D44" sqref="D4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140625" style="2" customWidth="1"/>
    <col min="9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1.5" customHeight="1" x14ac:dyDescent="0.25">
      <c r="A2" s="57" t="s">
        <v>12</v>
      </c>
      <c r="B2" s="58"/>
      <c r="C2" s="58"/>
      <c r="D2" s="58"/>
      <c r="E2" s="58"/>
    </row>
    <row r="3" spans="1:5" x14ac:dyDescent="0.25">
      <c r="A3" s="59" t="s">
        <v>57</v>
      </c>
      <c r="B3" s="59"/>
      <c r="C3" s="59"/>
      <c r="D3" s="59"/>
      <c r="E3" s="59"/>
    </row>
    <row r="4" spans="1:5" s="1" customFormat="1" ht="15.75" x14ac:dyDescent="0.25">
      <c r="A4" s="30" t="s">
        <v>13</v>
      </c>
      <c r="B4" s="31"/>
      <c r="C4" s="31"/>
      <c r="D4" s="70" t="s">
        <v>58</v>
      </c>
      <c r="E4" s="70"/>
    </row>
    <row r="5" spans="1:5" x14ac:dyDescent="0.25">
      <c r="A5" s="28"/>
      <c r="B5" s="4"/>
      <c r="C5" s="4"/>
      <c r="D5" s="4"/>
      <c r="E5" s="4"/>
    </row>
    <row r="6" spans="1:5" x14ac:dyDescent="0.25">
      <c r="A6" s="60" t="s">
        <v>0</v>
      </c>
      <c r="B6" s="60"/>
      <c r="C6" s="60"/>
      <c r="D6" s="60"/>
      <c r="E6" s="60"/>
    </row>
    <row r="7" spans="1:5" x14ac:dyDescent="0.25">
      <c r="A7" s="61" t="s">
        <v>26</v>
      </c>
      <c r="B7" s="61"/>
      <c r="C7" s="61"/>
      <c r="D7" s="61"/>
      <c r="E7" s="61"/>
    </row>
    <row r="8" spans="1:5" x14ac:dyDescent="0.25">
      <c r="A8" s="54" t="s">
        <v>1</v>
      </c>
      <c r="B8" s="54"/>
      <c r="C8" s="54"/>
      <c r="D8" s="54"/>
      <c r="E8" s="54"/>
    </row>
    <row r="9" spans="1:5" x14ac:dyDescent="0.25">
      <c r="A9" s="60" t="s">
        <v>37</v>
      </c>
      <c r="B9" s="60"/>
      <c r="C9" s="60"/>
      <c r="D9" s="60"/>
      <c r="E9" s="60"/>
    </row>
    <row r="10" spans="1:5" ht="26.25" customHeight="1" x14ac:dyDescent="0.25">
      <c r="A10" s="62" t="s">
        <v>14</v>
      </c>
      <c r="B10" s="63"/>
      <c r="C10" s="63"/>
      <c r="D10" s="63"/>
      <c r="E10" s="63"/>
    </row>
    <row r="11" spans="1:5" ht="27" customHeight="1" x14ac:dyDescent="0.25">
      <c r="A11" s="60" t="s">
        <v>38</v>
      </c>
      <c r="B11" s="60"/>
      <c r="C11" s="60"/>
      <c r="D11" s="60"/>
      <c r="E11" s="60"/>
    </row>
    <row r="12" spans="1:5" x14ac:dyDescent="0.25">
      <c r="A12" s="54" t="s">
        <v>15</v>
      </c>
      <c r="B12" s="55"/>
      <c r="C12" s="55"/>
      <c r="D12" s="55"/>
      <c r="E12" s="55"/>
    </row>
    <row r="13" spans="1:5" x14ac:dyDescent="0.25">
      <c r="A13" s="60" t="s">
        <v>22</v>
      </c>
      <c r="B13" s="60"/>
      <c r="C13" s="60"/>
      <c r="D13" s="60"/>
      <c r="E13" s="60"/>
    </row>
    <row r="14" spans="1:5" x14ac:dyDescent="0.25">
      <c r="A14" s="54" t="s">
        <v>2</v>
      </c>
      <c r="B14" s="55"/>
      <c r="C14" s="55"/>
      <c r="D14" s="55"/>
      <c r="E14" s="55"/>
    </row>
    <row r="15" spans="1:5" x14ac:dyDescent="0.25">
      <c r="A15" s="60" t="s">
        <v>23</v>
      </c>
      <c r="B15" s="60"/>
      <c r="C15" s="60"/>
      <c r="D15" s="60"/>
      <c r="E15" s="60"/>
    </row>
    <row r="16" spans="1:5" x14ac:dyDescent="0.25">
      <c r="A16" s="54" t="s">
        <v>16</v>
      </c>
      <c r="B16" s="55"/>
      <c r="C16" s="55"/>
      <c r="D16" s="55"/>
      <c r="E16" s="55"/>
    </row>
    <row r="17" spans="1:7" ht="30" customHeight="1" x14ac:dyDescent="0.25">
      <c r="A17" s="60" t="s">
        <v>17</v>
      </c>
      <c r="B17" s="60"/>
      <c r="C17" s="60"/>
      <c r="D17" s="60"/>
      <c r="E17" s="60"/>
    </row>
    <row r="18" spans="1:7" ht="62.25" customHeight="1" x14ac:dyDescent="0.25">
      <c r="A18" s="60" t="s">
        <v>27</v>
      </c>
      <c r="B18" s="60"/>
      <c r="C18" s="60"/>
      <c r="D18" s="60"/>
      <c r="E18" s="60"/>
    </row>
    <row r="19" spans="1:7" ht="30" customHeight="1" x14ac:dyDescent="0.25">
      <c r="A19" s="66" t="s">
        <v>28</v>
      </c>
      <c r="B19" s="66"/>
      <c r="C19" s="66"/>
      <c r="D19" s="66"/>
      <c r="E19" s="66"/>
    </row>
    <row r="20" spans="1:7" x14ac:dyDescent="0.25">
      <c r="A20" s="66"/>
      <c r="B20" s="66"/>
      <c r="C20" s="66"/>
      <c r="D20" s="66"/>
      <c r="E20" s="66"/>
      <c r="F20" s="2">
        <v>237.7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45</v>
      </c>
      <c r="B22" s="8" t="s">
        <v>44</v>
      </c>
      <c r="C22" s="3" t="s">
        <v>4</v>
      </c>
      <c r="D22" s="3">
        <v>6.46</v>
      </c>
      <c r="E22" s="7">
        <f>D22*F20*3</f>
        <v>4606.6260000000002</v>
      </c>
    </row>
    <row r="23" spans="1:7" x14ac:dyDescent="0.25">
      <c r="A23" s="6" t="s">
        <v>42</v>
      </c>
      <c r="B23" s="8" t="s">
        <v>24</v>
      </c>
      <c r="C23" s="3" t="s">
        <v>4</v>
      </c>
      <c r="D23" s="3">
        <v>3.47</v>
      </c>
      <c r="E23" s="7">
        <f>D23*F20*3</f>
        <v>2474.4569999999999</v>
      </c>
    </row>
    <row r="24" spans="1:7" ht="45" x14ac:dyDescent="0.25">
      <c r="A24" s="6" t="s">
        <v>59</v>
      </c>
      <c r="B24" s="8" t="s">
        <v>60</v>
      </c>
      <c r="C24" s="3" t="s">
        <v>4</v>
      </c>
      <c r="D24" s="3"/>
      <c r="E24" s="7">
        <f>395.38*3</f>
        <v>1186.1399999999999</v>
      </c>
    </row>
    <row r="25" spans="1:7" ht="15.75" x14ac:dyDescent="0.25">
      <c r="A25" s="6" t="s">
        <v>29</v>
      </c>
      <c r="B25" s="8" t="s">
        <v>60</v>
      </c>
      <c r="C25" s="3" t="s">
        <v>31</v>
      </c>
      <c r="D25" s="20"/>
      <c r="E25" s="7">
        <v>0</v>
      </c>
    </row>
    <row r="26" spans="1:7" s="9" customFormat="1" ht="14.25" x14ac:dyDescent="0.2">
      <c r="A26" s="14" t="s">
        <v>25</v>
      </c>
      <c r="B26" s="15"/>
      <c r="C26" s="16"/>
      <c r="D26" s="16"/>
      <c r="E26" s="17">
        <f>SUM(E22:E25)</f>
        <v>8267.223</v>
      </c>
    </row>
    <row r="28" spans="1:7" ht="29.25" customHeight="1" x14ac:dyDescent="0.25">
      <c r="A28" s="67" t="s">
        <v>61</v>
      </c>
      <c r="B28" s="67"/>
      <c r="C28" s="67"/>
      <c r="D28" s="67"/>
      <c r="E28" s="67"/>
    </row>
    <row r="29" spans="1:7" ht="29.25" customHeight="1" x14ac:dyDescent="0.25">
      <c r="A29" s="60" t="s">
        <v>21</v>
      </c>
      <c r="B29" s="60"/>
      <c r="C29" s="60"/>
      <c r="D29" s="60"/>
      <c r="E29" s="60"/>
    </row>
    <row r="30" spans="1:7" ht="13.9" customHeight="1" x14ac:dyDescent="0.25">
      <c r="A30" s="60" t="s">
        <v>20</v>
      </c>
      <c r="B30" s="60"/>
      <c r="C30" s="60"/>
      <c r="D30" s="60"/>
      <c r="E30" s="60"/>
    </row>
    <row r="31" spans="1:7" ht="29.25" customHeight="1" x14ac:dyDescent="0.25">
      <c r="A31" s="60" t="s">
        <v>32</v>
      </c>
      <c r="B31" s="60"/>
      <c r="C31" s="60"/>
      <c r="D31" s="60"/>
      <c r="E31" s="60"/>
    </row>
    <row r="32" spans="1:7" x14ac:dyDescent="0.25">
      <c r="A32" s="60" t="s">
        <v>18</v>
      </c>
      <c r="B32" s="60"/>
      <c r="C32" s="60"/>
      <c r="D32" s="60"/>
      <c r="E32" s="60"/>
    </row>
    <row r="33" spans="1:5" x14ac:dyDescent="0.25">
      <c r="A33" s="65" t="s">
        <v>5</v>
      </c>
      <c r="B33" s="65"/>
      <c r="C33" s="65"/>
      <c r="D33" s="65"/>
      <c r="E33" s="65"/>
    </row>
    <row r="34" spans="1:5" x14ac:dyDescent="0.25">
      <c r="A34" s="60" t="s">
        <v>18</v>
      </c>
      <c r="B34" s="60"/>
      <c r="C34" s="60"/>
      <c r="D34" s="60"/>
      <c r="E34" s="60"/>
    </row>
    <row r="35" spans="1:5" ht="13.9" customHeight="1" x14ac:dyDescent="0.25">
      <c r="A35" s="68" t="s">
        <v>33</v>
      </c>
      <c r="B35" s="68"/>
      <c r="C35" s="68"/>
      <c r="D35" s="68"/>
      <c r="E35" s="68"/>
    </row>
    <row r="36" spans="1:5" x14ac:dyDescent="0.25">
      <c r="B36" s="69" t="s">
        <v>19</v>
      </c>
      <c r="C36" s="69"/>
      <c r="D36" s="69"/>
      <c r="E36" s="5" t="s">
        <v>6</v>
      </c>
    </row>
    <row r="37" spans="1:5" x14ac:dyDescent="0.25">
      <c r="A37" s="27"/>
      <c r="B37" s="27"/>
      <c r="C37" s="27"/>
      <c r="D37" s="27"/>
      <c r="E37" s="27"/>
    </row>
    <row r="38" spans="1:5" ht="13.9" customHeight="1" x14ac:dyDescent="0.25">
      <c r="A38" s="68" t="s">
        <v>39</v>
      </c>
      <c r="B38" s="68"/>
      <c r="C38" s="68"/>
      <c r="D38" s="68"/>
      <c r="E38" s="68"/>
    </row>
    <row r="39" spans="1:5" x14ac:dyDescent="0.25">
      <c r="B39" s="69" t="s">
        <v>19</v>
      </c>
      <c r="C39" s="69"/>
      <c r="D39" s="69"/>
      <c r="E39" s="5" t="s">
        <v>6</v>
      </c>
    </row>
    <row r="41" spans="1:5" x14ac:dyDescent="0.25">
      <c r="A41" s="13" t="s">
        <v>41</v>
      </c>
    </row>
    <row r="42" spans="1:5" x14ac:dyDescent="0.25">
      <c r="A42" s="9" t="s">
        <v>34</v>
      </c>
    </row>
    <row r="43" spans="1:5" x14ac:dyDescent="0.25">
      <c r="A43" s="2" t="s">
        <v>43</v>
      </c>
      <c r="B43" s="10">
        <f>'2кв'!B47</f>
        <v>8981.5619999999981</v>
      </c>
    </row>
    <row r="44" spans="1:5" ht="30" x14ac:dyDescent="0.25">
      <c r="A44" s="29" t="s">
        <v>62</v>
      </c>
      <c r="B44" s="11"/>
    </row>
    <row r="45" spans="1:5" x14ac:dyDescent="0.25">
      <c r="A45" s="2" t="s">
        <v>35</v>
      </c>
      <c r="B45" s="12">
        <v>9849.68</v>
      </c>
    </row>
    <row r="46" spans="1:5" ht="30" x14ac:dyDescent="0.25">
      <c r="A46" s="29" t="s">
        <v>40</v>
      </c>
      <c r="B46" s="12">
        <f>E26</f>
        <v>8267.223</v>
      </c>
    </row>
    <row r="47" spans="1:5" x14ac:dyDescent="0.25">
      <c r="A47" s="9" t="s">
        <v>36</v>
      </c>
      <c r="B47" s="10">
        <f>B43+B45-B46</f>
        <v>10564.018999999998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28" zoomScaleNormal="100" zoomScaleSheetLayoutView="100" workbookViewId="0">
      <selection activeCell="B48" sqref="B48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4.5703125" style="2" customWidth="1"/>
    <col min="5" max="5" width="12.5703125" style="2" customWidth="1"/>
    <col min="6" max="7" width="9.140625" style="2"/>
    <col min="8" max="8" width="14.140625" style="2" customWidth="1"/>
    <col min="9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1.5" customHeight="1" x14ac:dyDescent="0.25">
      <c r="A2" s="57" t="s">
        <v>12</v>
      </c>
      <c r="B2" s="58"/>
      <c r="C2" s="58"/>
      <c r="D2" s="58"/>
      <c r="E2" s="58"/>
    </row>
    <row r="3" spans="1:5" x14ac:dyDescent="0.25">
      <c r="A3" s="59" t="s">
        <v>83</v>
      </c>
      <c r="B3" s="59"/>
      <c r="C3" s="59"/>
      <c r="D3" s="59"/>
      <c r="E3" s="59"/>
    </row>
    <row r="4" spans="1:5" s="1" customFormat="1" ht="15.75" x14ac:dyDescent="0.25">
      <c r="A4" s="30" t="s">
        <v>13</v>
      </c>
      <c r="B4" s="31"/>
      <c r="C4" s="31"/>
      <c r="D4" s="70" t="s">
        <v>84</v>
      </c>
      <c r="E4" s="70"/>
    </row>
    <row r="5" spans="1:5" x14ac:dyDescent="0.25">
      <c r="A5" s="33"/>
      <c r="B5" s="4"/>
      <c r="C5" s="4"/>
      <c r="D5" s="4"/>
      <c r="E5" s="4"/>
    </row>
    <row r="6" spans="1:5" x14ac:dyDescent="0.25">
      <c r="A6" s="60" t="s">
        <v>0</v>
      </c>
      <c r="B6" s="60"/>
      <c r="C6" s="60"/>
      <c r="D6" s="60"/>
      <c r="E6" s="60"/>
    </row>
    <row r="7" spans="1:5" x14ac:dyDescent="0.25">
      <c r="A7" s="61" t="s">
        <v>26</v>
      </c>
      <c r="B7" s="61"/>
      <c r="C7" s="61"/>
      <c r="D7" s="61"/>
      <c r="E7" s="61"/>
    </row>
    <row r="8" spans="1:5" x14ac:dyDescent="0.25">
      <c r="A8" s="54" t="s">
        <v>1</v>
      </c>
      <c r="B8" s="54"/>
      <c r="C8" s="54"/>
      <c r="D8" s="54"/>
      <c r="E8" s="54"/>
    </row>
    <row r="9" spans="1:5" x14ac:dyDescent="0.25">
      <c r="A9" s="60" t="s">
        <v>37</v>
      </c>
      <c r="B9" s="60"/>
      <c r="C9" s="60"/>
      <c r="D9" s="60"/>
      <c r="E9" s="60"/>
    </row>
    <row r="10" spans="1:5" ht="26.25" customHeight="1" x14ac:dyDescent="0.25">
      <c r="A10" s="62" t="s">
        <v>14</v>
      </c>
      <c r="B10" s="63"/>
      <c r="C10" s="63"/>
      <c r="D10" s="63"/>
      <c r="E10" s="63"/>
    </row>
    <row r="11" spans="1:5" ht="27" customHeight="1" x14ac:dyDescent="0.25">
      <c r="A11" s="60" t="s">
        <v>38</v>
      </c>
      <c r="B11" s="60"/>
      <c r="C11" s="60"/>
      <c r="D11" s="60"/>
      <c r="E11" s="60"/>
    </row>
    <row r="12" spans="1:5" x14ac:dyDescent="0.25">
      <c r="A12" s="54" t="s">
        <v>15</v>
      </c>
      <c r="B12" s="55"/>
      <c r="C12" s="55"/>
      <c r="D12" s="55"/>
      <c r="E12" s="55"/>
    </row>
    <row r="13" spans="1:5" x14ac:dyDescent="0.25">
      <c r="A13" s="60" t="s">
        <v>22</v>
      </c>
      <c r="B13" s="60"/>
      <c r="C13" s="60"/>
      <c r="D13" s="60"/>
      <c r="E13" s="60"/>
    </row>
    <row r="14" spans="1:5" x14ac:dyDescent="0.25">
      <c r="A14" s="54" t="s">
        <v>2</v>
      </c>
      <c r="B14" s="55"/>
      <c r="C14" s="55"/>
      <c r="D14" s="55"/>
      <c r="E14" s="55"/>
    </row>
    <row r="15" spans="1:5" x14ac:dyDescent="0.25">
      <c r="A15" s="60" t="s">
        <v>23</v>
      </c>
      <c r="B15" s="60"/>
      <c r="C15" s="60"/>
      <c r="D15" s="60"/>
      <c r="E15" s="60"/>
    </row>
    <row r="16" spans="1:5" x14ac:dyDescent="0.25">
      <c r="A16" s="54" t="s">
        <v>16</v>
      </c>
      <c r="B16" s="55"/>
      <c r="C16" s="55"/>
      <c r="D16" s="55"/>
      <c r="E16" s="55"/>
    </row>
    <row r="17" spans="1:7" ht="30" customHeight="1" x14ac:dyDescent="0.25">
      <c r="A17" s="60" t="s">
        <v>17</v>
      </c>
      <c r="B17" s="60"/>
      <c r="C17" s="60"/>
      <c r="D17" s="60"/>
      <c r="E17" s="60"/>
    </row>
    <row r="18" spans="1:7" ht="62.25" customHeight="1" x14ac:dyDescent="0.25">
      <c r="A18" s="60" t="s">
        <v>27</v>
      </c>
      <c r="B18" s="60"/>
      <c r="C18" s="60"/>
      <c r="D18" s="60"/>
      <c r="E18" s="60"/>
    </row>
    <row r="19" spans="1:7" ht="30" customHeight="1" x14ac:dyDescent="0.25">
      <c r="A19" s="66" t="s">
        <v>28</v>
      </c>
      <c r="B19" s="66"/>
      <c r="C19" s="66"/>
      <c r="D19" s="66"/>
      <c r="E19" s="66"/>
    </row>
    <row r="20" spans="1:7" x14ac:dyDescent="0.25">
      <c r="A20" s="66"/>
      <c r="B20" s="66"/>
      <c r="C20" s="66"/>
      <c r="D20" s="66"/>
      <c r="E20" s="66"/>
      <c r="F20" s="2">
        <v>237.7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45</v>
      </c>
      <c r="B22" s="8" t="s">
        <v>44</v>
      </c>
      <c r="C22" s="3" t="s">
        <v>4</v>
      </c>
      <c r="D22" s="3">
        <v>6.46</v>
      </c>
      <c r="E22" s="7">
        <f>D22*F20*3</f>
        <v>4606.6260000000002</v>
      </c>
    </row>
    <row r="23" spans="1:7" x14ac:dyDescent="0.25">
      <c r="A23" s="6" t="s">
        <v>42</v>
      </c>
      <c r="B23" s="8" t="s">
        <v>24</v>
      </c>
      <c r="C23" s="3" t="s">
        <v>4</v>
      </c>
      <c r="D23" s="3">
        <v>3.47</v>
      </c>
      <c r="E23" s="7">
        <f>D23*F20*3</f>
        <v>2474.4569999999999</v>
      </c>
    </row>
    <row r="24" spans="1:7" ht="45" x14ac:dyDescent="0.25">
      <c r="A24" s="6" t="s">
        <v>59</v>
      </c>
      <c r="B24" s="8" t="s">
        <v>85</v>
      </c>
      <c r="C24" s="3" t="s">
        <v>4</v>
      </c>
      <c r="D24" s="3"/>
      <c r="E24" s="7">
        <f>395.38*3</f>
        <v>1186.1399999999999</v>
      </c>
    </row>
    <row r="25" spans="1:7" ht="15.75" x14ac:dyDescent="0.25">
      <c r="A25" s="6" t="s">
        <v>29</v>
      </c>
      <c r="B25" s="8" t="s">
        <v>85</v>
      </c>
      <c r="C25" s="3" t="s">
        <v>31</v>
      </c>
      <c r="D25" s="20"/>
      <c r="E25" s="7">
        <v>95</v>
      </c>
    </row>
    <row r="26" spans="1:7" s="9" customFormat="1" ht="14.25" x14ac:dyDescent="0.2">
      <c r="A26" s="14" t="s">
        <v>25</v>
      </c>
      <c r="B26" s="15"/>
      <c r="C26" s="16"/>
      <c r="D26" s="16"/>
      <c r="E26" s="17">
        <f>SUM(E22:E25)</f>
        <v>8362.223</v>
      </c>
    </row>
    <row r="28" spans="1:7" ht="29.25" customHeight="1" x14ac:dyDescent="0.25">
      <c r="A28" s="67" t="s">
        <v>86</v>
      </c>
      <c r="B28" s="67"/>
      <c r="C28" s="67"/>
      <c r="D28" s="67"/>
      <c r="E28" s="67"/>
    </row>
    <row r="29" spans="1:7" ht="29.25" customHeight="1" x14ac:dyDescent="0.25">
      <c r="A29" s="60" t="s">
        <v>21</v>
      </c>
      <c r="B29" s="60"/>
      <c r="C29" s="60"/>
      <c r="D29" s="60"/>
      <c r="E29" s="60"/>
    </row>
    <row r="30" spans="1:7" ht="13.9" customHeight="1" x14ac:dyDescent="0.25">
      <c r="A30" s="60" t="s">
        <v>20</v>
      </c>
      <c r="B30" s="60"/>
      <c r="C30" s="60"/>
      <c r="D30" s="60"/>
      <c r="E30" s="60"/>
    </row>
    <row r="31" spans="1:7" ht="29.25" customHeight="1" x14ac:dyDescent="0.25">
      <c r="A31" s="60" t="s">
        <v>32</v>
      </c>
      <c r="B31" s="60"/>
      <c r="C31" s="60"/>
      <c r="D31" s="60"/>
      <c r="E31" s="60"/>
    </row>
    <row r="32" spans="1:7" x14ac:dyDescent="0.25">
      <c r="A32" s="60" t="s">
        <v>18</v>
      </c>
      <c r="B32" s="60"/>
      <c r="C32" s="60"/>
      <c r="D32" s="60"/>
      <c r="E32" s="60"/>
    </row>
    <row r="33" spans="1:5" x14ac:dyDescent="0.25">
      <c r="A33" s="65" t="s">
        <v>5</v>
      </c>
      <c r="B33" s="65"/>
      <c r="C33" s="65"/>
      <c r="D33" s="65"/>
      <c r="E33" s="65"/>
    </row>
    <row r="34" spans="1:5" x14ac:dyDescent="0.25">
      <c r="A34" s="60" t="s">
        <v>18</v>
      </c>
      <c r="B34" s="60"/>
      <c r="C34" s="60"/>
      <c r="D34" s="60"/>
      <c r="E34" s="60"/>
    </row>
    <row r="35" spans="1:5" ht="13.9" customHeight="1" x14ac:dyDescent="0.25">
      <c r="A35" s="68" t="s">
        <v>33</v>
      </c>
      <c r="B35" s="68"/>
      <c r="C35" s="68"/>
      <c r="D35" s="68"/>
      <c r="E35" s="68"/>
    </row>
    <row r="36" spans="1:5" x14ac:dyDescent="0.25">
      <c r="B36" s="69" t="s">
        <v>19</v>
      </c>
      <c r="C36" s="69"/>
      <c r="D36" s="69"/>
      <c r="E36" s="5" t="s">
        <v>6</v>
      </c>
    </row>
    <row r="37" spans="1:5" x14ac:dyDescent="0.25">
      <c r="A37" s="32"/>
      <c r="B37" s="32"/>
      <c r="C37" s="32"/>
      <c r="D37" s="32"/>
      <c r="E37" s="32"/>
    </row>
    <row r="38" spans="1:5" ht="13.9" customHeight="1" x14ac:dyDescent="0.25">
      <c r="A38" s="68" t="s">
        <v>39</v>
      </c>
      <c r="B38" s="68"/>
      <c r="C38" s="68"/>
      <c r="D38" s="68"/>
      <c r="E38" s="68"/>
    </row>
    <row r="39" spans="1:5" x14ac:dyDescent="0.25">
      <c r="B39" s="69" t="s">
        <v>19</v>
      </c>
      <c r="C39" s="69"/>
      <c r="D39" s="69"/>
      <c r="E39" s="5" t="s">
        <v>6</v>
      </c>
    </row>
    <row r="41" spans="1:5" x14ac:dyDescent="0.25">
      <c r="A41" s="13" t="s">
        <v>41</v>
      </c>
    </row>
    <row r="42" spans="1:5" x14ac:dyDescent="0.25">
      <c r="A42" s="9" t="s">
        <v>34</v>
      </c>
    </row>
    <row r="43" spans="1:5" x14ac:dyDescent="0.25">
      <c r="A43" s="2" t="s">
        <v>43</v>
      </c>
      <c r="B43" s="10">
        <f>'3кв'!B47</f>
        <v>10564.018999999998</v>
      </c>
    </row>
    <row r="44" spans="1:5" ht="15.75" x14ac:dyDescent="0.25">
      <c r="A44" s="34" t="s">
        <v>62</v>
      </c>
      <c r="B44" s="11"/>
    </row>
    <row r="45" spans="1:5" x14ac:dyDescent="0.25">
      <c r="A45" s="2" t="s">
        <v>35</v>
      </c>
      <c r="B45" s="12">
        <v>9849.7199999999993</v>
      </c>
    </row>
    <row r="46" spans="1:5" ht="30" x14ac:dyDescent="0.25">
      <c r="A46" s="34" t="s">
        <v>40</v>
      </c>
      <c r="B46" s="12">
        <f>E26</f>
        <v>8362.223</v>
      </c>
    </row>
    <row r="47" spans="1:5" x14ac:dyDescent="0.25">
      <c r="A47" s="9" t="s">
        <v>36</v>
      </c>
      <c r="B47" s="10">
        <f>B43+B45-B46</f>
        <v>12051.515999999998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view="pageBreakPreview" topLeftCell="A16" zoomScaleNormal="100" zoomScaleSheetLayoutView="100" workbookViewId="0">
      <selection activeCell="B20" sqref="B20:C23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5.28515625" style="53" customWidth="1"/>
    <col min="4" max="4" width="11.8554687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71" t="s">
        <v>63</v>
      </c>
      <c r="B1" s="71"/>
      <c r="C1" s="71"/>
      <c r="D1" s="35"/>
    </row>
    <row r="2" spans="1:5" x14ac:dyDescent="0.25">
      <c r="A2" s="72" t="s">
        <v>64</v>
      </c>
      <c r="B2" s="72"/>
      <c r="C2" s="72"/>
      <c r="D2" s="11"/>
    </row>
    <row r="3" spans="1:5" x14ac:dyDescent="0.25">
      <c r="A3" s="72" t="s">
        <v>65</v>
      </c>
      <c r="B3" s="72"/>
      <c r="C3" s="72"/>
      <c r="D3" s="11"/>
    </row>
    <row r="4" spans="1:5" x14ac:dyDescent="0.25">
      <c r="A4" s="71" t="s">
        <v>82</v>
      </c>
      <c r="B4" s="71"/>
      <c r="C4" s="71"/>
      <c r="D4" s="35"/>
    </row>
    <row r="5" spans="1:5" x14ac:dyDescent="0.25">
      <c r="A5" s="73"/>
      <c r="B5" s="73"/>
      <c r="C5" s="73"/>
    </row>
    <row r="6" spans="1:5" x14ac:dyDescent="0.25">
      <c r="A6" s="11"/>
      <c r="B6" s="36" t="s">
        <v>66</v>
      </c>
      <c r="C6" s="37">
        <f>'1кв'!B43</f>
        <v>4064.3</v>
      </c>
      <c r="D6" s="38"/>
    </row>
    <row r="7" spans="1:5" x14ac:dyDescent="0.25">
      <c r="A7" s="11"/>
      <c r="B7" s="36" t="s">
        <v>87</v>
      </c>
      <c r="C7" s="37"/>
      <c r="D7" s="38"/>
    </row>
    <row r="8" spans="1:5" x14ac:dyDescent="0.25">
      <c r="A8" s="39" t="s">
        <v>67</v>
      </c>
      <c r="B8" s="40" t="s">
        <v>68</v>
      </c>
      <c r="C8" s="41">
        <f>'1кв'!B45+'2кв'!B45+'3кв'!B45+'4кв'!B45</f>
        <v>40041.58</v>
      </c>
      <c r="D8" s="42"/>
    </row>
    <row r="9" spans="1:5" x14ac:dyDescent="0.25">
      <c r="A9" s="31"/>
      <c r="B9" s="40" t="s">
        <v>69</v>
      </c>
      <c r="C9" s="37">
        <f>SUM(C8:C8)</f>
        <v>40041.58</v>
      </c>
      <c r="D9" s="38"/>
    </row>
    <row r="10" spans="1:5" x14ac:dyDescent="0.25">
      <c r="B10" s="74"/>
      <c r="C10" s="75"/>
      <c r="D10" s="43"/>
      <c r="E10" s="44"/>
    </row>
    <row r="11" spans="1:5" x14ac:dyDescent="0.25">
      <c r="A11" s="45" t="s">
        <v>70</v>
      </c>
      <c r="B11" s="19" t="s">
        <v>71</v>
      </c>
      <c r="C11" s="46">
        <f>'1кв'!E22+'2кв'!E22+'3кв'!E22+'4кв'!E22</f>
        <v>17898.809999999998</v>
      </c>
      <c r="D11" s="43"/>
    </row>
    <row r="12" spans="1:5" x14ac:dyDescent="0.25">
      <c r="B12" s="47" t="s">
        <v>42</v>
      </c>
      <c r="C12" s="46">
        <f>'1кв'!E23+'2кв'!E23+'3кв'!E23+'4кв'!E23</f>
        <v>9655.3739999999998</v>
      </c>
      <c r="D12" s="43"/>
      <c r="E12" s="44"/>
    </row>
    <row r="13" spans="1:5" ht="31.5" x14ac:dyDescent="0.25">
      <c r="B13" s="47" t="s">
        <v>72</v>
      </c>
      <c r="C13" s="46">
        <f>'1кв'!E24+'2кв'!E24+'3кв'!E24+'4кв'!E24</f>
        <v>4349.18</v>
      </c>
      <c r="D13" s="43"/>
    </row>
    <row r="14" spans="1:5" x14ac:dyDescent="0.25">
      <c r="A14" s="45"/>
      <c r="B14" s="48" t="s">
        <v>29</v>
      </c>
      <c r="C14" s="46">
        <f>'1кв'!E25+'2кв'!E25+'3кв'!E25+'4кв'!E25</f>
        <v>151</v>
      </c>
      <c r="D14" s="43"/>
    </row>
    <row r="15" spans="1:5" x14ac:dyDescent="0.25">
      <c r="A15" s="45"/>
      <c r="B15" s="49" t="s">
        <v>73</v>
      </c>
      <c r="C15" s="46">
        <v>0</v>
      </c>
      <c r="D15" s="43"/>
    </row>
    <row r="16" spans="1:5" x14ac:dyDescent="0.25">
      <c r="A16" s="45"/>
      <c r="B16" s="49"/>
      <c r="C16" s="46"/>
      <c r="D16" s="43"/>
    </row>
    <row r="17" spans="1:6" x14ac:dyDescent="0.25">
      <c r="B17" s="50" t="s">
        <v>74</v>
      </c>
      <c r="C17" s="37">
        <f>SUM(C11:C15)</f>
        <v>32054.363999999998</v>
      </c>
      <c r="D17" s="43"/>
      <c r="E17" s="44"/>
      <c r="F17" s="44"/>
    </row>
    <row r="18" spans="1:6" x14ac:dyDescent="0.25">
      <c r="B18" s="51" t="s">
        <v>75</v>
      </c>
      <c r="C18" s="37">
        <f>(C6+C9)-C17</f>
        <v>12051.516000000007</v>
      </c>
      <c r="D18" s="43"/>
      <c r="E18" s="44"/>
    </row>
    <row r="19" spans="1:6" x14ac:dyDescent="0.25">
      <c r="B19" s="39"/>
      <c r="C19" s="52"/>
      <c r="D19" s="43"/>
    </row>
    <row r="20" spans="1:6" x14ac:dyDescent="0.25">
      <c r="B20" s="39" t="s">
        <v>88</v>
      </c>
      <c r="C20" s="39"/>
      <c r="D20" s="43"/>
    </row>
    <row r="21" spans="1:6" x14ac:dyDescent="0.25">
      <c r="B21" s="39" t="s">
        <v>89</v>
      </c>
      <c r="C21" s="39">
        <v>5384.41</v>
      </c>
      <c r="D21" s="43"/>
    </row>
    <row r="22" spans="1:6" x14ac:dyDescent="0.25">
      <c r="B22" s="76" t="s">
        <v>90</v>
      </c>
      <c r="C22" s="76">
        <v>12406.83</v>
      </c>
      <c r="D22" s="43"/>
    </row>
    <row r="23" spans="1:6" x14ac:dyDescent="0.25">
      <c r="B23" s="39" t="s">
        <v>91</v>
      </c>
      <c r="C23" s="39">
        <f>C22-C21</f>
        <v>7022.42</v>
      </c>
      <c r="D23" s="43"/>
    </row>
    <row r="24" spans="1:6" x14ac:dyDescent="0.25">
      <c r="B24" s="39"/>
      <c r="C24" s="52"/>
      <c r="D24" s="43"/>
    </row>
    <row r="25" spans="1:6" x14ac:dyDescent="0.25">
      <c r="A25" s="39" t="s">
        <v>76</v>
      </c>
      <c r="C25" s="52"/>
      <c r="D25" s="43"/>
    </row>
    <row r="26" spans="1:6" x14ac:dyDescent="0.25">
      <c r="B26" s="39"/>
      <c r="C26" s="52"/>
      <c r="D26" s="43"/>
    </row>
    <row r="27" spans="1:6" x14ac:dyDescent="0.25">
      <c r="B27" s="39"/>
      <c r="C27" s="52"/>
      <c r="D27" s="43"/>
    </row>
    <row r="28" spans="1:6" x14ac:dyDescent="0.25">
      <c r="A28" s="1" t="s">
        <v>77</v>
      </c>
      <c r="B28" s="39" t="s">
        <v>78</v>
      </c>
      <c r="C28" s="52"/>
      <c r="D28" s="43"/>
    </row>
    <row r="29" spans="1:6" x14ac:dyDescent="0.25">
      <c r="B29" s="39" t="s">
        <v>79</v>
      </c>
      <c r="C29" s="52"/>
      <c r="D29" s="43"/>
    </row>
    <row r="30" spans="1:6" x14ac:dyDescent="0.25">
      <c r="B30" s="39" t="s">
        <v>80</v>
      </c>
      <c r="C30" s="52"/>
      <c r="D30" s="43"/>
    </row>
    <row r="31" spans="1:6" x14ac:dyDescent="0.25">
      <c r="B31" s="39"/>
      <c r="C31" s="52"/>
      <c r="D31" s="43"/>
    </row>
    <row r="32" spans="1:6" x14ac:dyDescent="0.25">
      <c r="B32" s="39"/>
      <c r="C32" s="52"/>
      <c r="D32" s="43"/>
    </row>
    <row r="33" spans="2:4" x14ac:dyDescent="0.25">
      <c r="B33" s="39" t="s">
        <v>81</v>
      </c>
      <c r="C33" s="52"/>
      <c r="D33" s="43"/>
    </row>
    <row r="34" spans="2:4" x14ac:dyDescent="0.25">
      <c r="B34" s="39"/>
      <c r="C34" s="52"/>
      <c r="D34" s="43"/>
    </row>
    <row r="35" spans="2:4" x14ac:dyDescent="0.25">
      <c r="B35" s="39"/>
      <c r="C35" s="52"/>
      <c r="D35" s="43"/>
    </row>
    <row r="36" spans="2:4" x14ac:dyDescent="0.25">
      <c r="B36" s="39"/>
      <c r="C36" s="52"/>
      <c r="D36" s="43"/>
    </row>
    <row r="37" spans="2:4" x14ac:dyDescent="0.25">
      <c r="B37" s="39"/>
      <c r="C37" s="52"/>
      <c r="D37" s="43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2022-03-11T06:35:58Z</dcterms:modified>
</cp:coreProperties>
</file>