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кв" sheetId="17" r:id="rId1"/>
    <sheet name="2кв" sheetId="18" r:id="rId2"/>
    <sheet name="3кв" sheetId="19" r:id="rId3"/>
    <sheet name="4кв" sheetId="20" r:id="rId4"/>
    <sheet name="отчет" sheetId="21" r:id="rId5"/>
  </sheets>
  <definedNames>
    <definedName name="_xlnm.Print_Area" localSheetId="0">'1кв'!$A$1:$E$49</definedName>
    <definedName name="_xlnm.Print_Area" localSheetId="1">'2кв'!$A$1:$E$47</definedName>
    <definedName name="_xlnm.Print_Area" localSheetId="2">'3кв'!$A$1:$E$49</definedName>
    <definedName name="_xlnm.Print_Area" localSheetId="3">'4кв'!$A$1:$E$48</definedName>
    <definedName name="_xlnm.Print_Area" localSheetId="4">отчет!$A$1:$C$41</definedName>
  </definedNames>
  <calcPr calcId="145621"/>
</workbook>
</file>

<file path=xl/calcChain.xml><?xml version="1.0" encoding="utf-8"?>
<calcChain xmlns="http://schemas.openxmlformats.org/spreadsheetml/2006/main">
  <c r="C22" i="21" l="1"/>
  <c r="C16" i="21"/>
  <c r="C28" i="21"/>
  <c r="C21" i="21" l="1"/>
  <c r="C20" i="21"/>
  <c r="C18" i="21"/>
  <c r="C19" i="21"/>
  <c r="C6" i="21"/>
  <c r="C14" i="21"/>
  <c r="C13" i="21"/>
  <c r="C12" i="21"/>
  <c r="C11" i="21"/>
  <c r="C8" i="21"/>
  <c r="C9" i="21" s="1"/>
  <c r="B47" i="20"/>
  <c r="B44" i="20"/>
  <c r="E27" i="20"/>
  <c r="E24" i="20"/>
  <c r="E23" i="20"/>
  <c r="E22" i="20"/>
  <c r="C23" i="21" l="1"/>
  <c r="B48" i="20"/>
  <c r="E28" i="19"/>
  <c r="B45" i="19"/>
  <c r="E23" i="19"/>
  <c r="E24" i="19"/>
  <c r="E22" i="19"/>
  <c r="B48" i="19" l="1"/>
  <c r="B49" i="19" s="1"/>
  <c r="B43" i="18"/>
  <c r="E23" i="18"/>
  <c r="E24" i="18"/>
  <c r="E22" i="18"/>
  <c r="E26" i="18" s="1"/>
  <c r="B46" i="18" s="1"/>
  <c r="B47" i="18" l="1"/>
  <c r="E28" i="17"/>
  <c r="E24" i="17" l="1"/>
  <c r="E23" i="17"/>
  <c r="E22" i="17"/>
  <c r="B48" i="17" l="1"/>
  <c r="B49" i="17"/>
</calcChain>
</file>

<file path=xl/sharedStrings.xml><?xml version="1.0" encoding="utf-8"?>
<sst xmlns="http://schemas.openxmlformats.org/spreadsheetml/2006/main" count="274" uniqueCount="103">
  <si>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</si>
  <si>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</si>
  <si>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</si>
  <si>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</si>
  <si>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</si>
  <si>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</si>
  <si>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</si>
  <si>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</si>
  <si>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</si>
  <si>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</si>
  <si>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</si>
  <si>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</si>
  <si>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</si>
  <si>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</si>
  <si>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</si>
  <si>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</si>
  <si>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</si>
  <si>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</si>
  <si>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</si>
  <si>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</si>
  <si>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</si>
  <si>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</si>
  <si>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</si>
  <si>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</si>
  <si>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</si>
  <si>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</si>
  <si>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5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</si>
  <si>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Прядеиной Аллы Саидовны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</si>
  <si>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№37 от 30.05.2013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</si>
  <si>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</si>
  <si>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</si>
  <si>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</si>
  <si>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</si>
  <si>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</si>
  <si>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</si>
  <si>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Прядеиной А.С.</t>
  </si>
  <si>
    <t>Информация для собственников:</t>
  </si>
  <si>
    <t xml:space="preserve">Итого остаток на конец квартала </t>
  </si>
  <si>
    <t>Общая площадь квартир - 634,3</t>
  </si>
  <si>
    <t>в т.ч. Оплачено рем.и содерж.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</si>
  <si>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</si>
  <si>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</si>
  <si>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</si>
  <si>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</si>
  <si>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</si>
  <si>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</si>
  <si>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2021 года</t>
  </si>
  <si>
    <t>"31" 03  2021 г.</t>
  </si>
  <si>
    <t>1 квартал</t>
  </si>
  <si>
    <t>Замена ОДПУ ХВС (смета)</t>
  </si>
  <si>
    <t>январь</t>
  </si>
  <si>
    <t>Предъявлено населению 46609,9</t>
  </si>
  <si>
    <t xml:space="preserve">Испытание электрических сетей </t>
  </si>
  <si>
    <t xml:space="preserve">           2. Всего за период с "01" 01 2021 г. по "31" 03 2021 г. выполнено работ (оказано услуг) на общую сумму шестьдсят пять тысяч сто двадцать три рубля 72 копейки</t>
  </si>
  <si>
    <t>за 2 квартал 2021 года</t>
  </si>
  <si>
    <t>"30" 06 2021 г.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</si>
  <si>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</si>
  <si>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</si>
  <si>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 xml:space="preserve">           2. Всего за период с "01" 04 2021 г. по "30" 06 2021 г. выполнено работ (оказано услуг) на общую сумму тридцать одна тысяча пятьдесят девять рублей 68 копеек</t>
  </si>
  <si>
    <t>Предъявлено населению 46608,03</t>
  </si>
  <si>
    <t>за 3 квартал 2021 года</t>
  </si>
  <si>
    <t>"30" 09 2021 г.</t>
  </si>
  <si>
    <t>Обработка подъездов хлорсодержащими растворами опрыскивание 1 раз в неделю</t>
  </si>
  <si>
    <t>3 квартал</t>
  </si>
  <si>
    <t>Ремонт отмостки асфальтобетоном (смета)</t>
  </si>
  <si>
    <t>Покраска металлического ограждения (смета)</t>
  </si>
  <si>
    <t>август</t>
  </si>
  <si>
    <t xml:space="preserve">           2. Всего за период с "01" 07 2021 г. по "30" 09 2021 г. выполнено работ (оказано услуг) на общую сумму семьдесят четыре тысячи восемьсот шестьдесят пять рублей 57 копеек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</si>
  <si>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</si>
  <si>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</si>
  <si>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</si>
  <si>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</si>
  <si>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</si>
  <si>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</si>
  <si>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</si>
  <si>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</si>
  <si>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</si>
  <si>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 xml:space="preserve">Непредвиденные расходы </t>
  </si>
  <si>
    <t>в том числе: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</si>
  <si>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</si>
  <si>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</si>
  <si>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</si>
  <si>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</si>
  <si>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</si>
  <si>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</si>
  <si>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</si>
  <si>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</si>
  <si>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Свердлова, д. 5</t>
  </si>
  <si>
    <t>за 4 квартал 2021 года</t>
  </si>
  <si>
    <t>"31" 12 2021 г.</t>
  </si>
  <si>
    <t>4 квартал</t>
  </si>
  <si>
    <t xml:space="preserve">           2. Всего за период с "01" 10 2021 г. по "31" 12 2021 г. выполнено работ (оказано услуг) на общую сумму тридцать три тысячи пятьсот девяносто восемь рублей 87 копеек</t>
  </si>
  <si>
    <t>Начислено всего 186 432,12</t>
  </si>
  <si>
    <t>* Замена ОДПУ ХВС (смета)</t>
  </si>
  <si>
    <t xml:space="preserve">* Испытание электрических сетей </t>
  </si>
  <si>
    <t>* Ремонт отмостки асфальтобетоном (смета)</t>
  </si>
  <si>
    <t>* Покраска металлического ограждения (смета)</t>
  </si>
  <si>
    <t>-</t>
  </si>
  <si>
    <t>Работы по договору, всего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</si>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</sst>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6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7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0" xfId="0" applyFont="1" applyAlignment="1"/>
    <xf numFmtId="0" fontId="3" fillId="0" borderId="0" xfId="0" applyFont="1" applyAlignment="1"/>
    <xf numFmtId="4" fontId="14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0" borderId="0" xfId="0" applyNumberFormat="1" applyFont="1"/>
    <xf numFmtId="43" fontId="3" fillId="0" borderId="0" xfId="1" applyFont="1" applyAlignment="1">
      <alignment horizontal="left"/>
    </xf>
    <xf numFmtId="43" fontId="3" fillId="0" borderId="0" xfId="1" applyFont="1"/>
    <xf numFmtId="0" fontId="3" fillId="0" borderId="2" xfId="0" applyFont="1" applyBorder="1" applyAlignment="1">
      <alignment horizontal="left"/>
    </xf>
    <xf numFmtId="2" fontId="3" fillId="0" borderId="1" xfId="0" applyNumberFormat="1" applyFont="1" applyBorder="1"/>
    <xf numFmtId="2" fontId="8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/>
    <xf numFmtId="2" fontId="3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wrapText="1"/>
    </xf>
    <xf numFmtId="2" fontId="3" fillId="2" borderId="1" xfId="1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9" xfId="0" applyNumberFormat="1" applyFont="1" applyFill="1" applyBorder="1" applyAlignment="1">
      <alignment vertical="center" wrapText="1"/>
    </xf>
    <xf numFmtId="2" fontId="3" fillId="0" borderId="9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13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2" fontId="3" fillId="0" borderId="1" xfId="0" applyNumberFormat="1" applyFont="1" applyBorder="1" applyAlignment="1">
      <alignment horizontal="left"/>
    </xf>
    <xf numFmtId="2" fontId="3" fillId="0" borderId="8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topLeftCell="A22" zoomScaleNormal="100" zoomScaleSheetLayoutView="100" workbookViewId="0">
      <selection activeCell="I28" sqref="I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8.25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46</v>
      </c>
      <c r="B3" s="69"/>
      <c r="C3" s="69"/>
      <c r="D3" s="69"/>
      <c r="E3" s="69"/>
    </row>
    <row r="4" spans="1:5" s="1" customFormat="1" ht="15.75" x14ac:dyDescent="0.25">
      <c r="A4" s="23" t="s">
        <v>13</v>
      </c>
      <c r="B4" s="4"/>
      <c r="C4" s="4"/>
      <c r="D4" s="72" t="s">
        <v>47</v>
      </c>
      <c r="E4" s="72"/>
    </row>
    <row r="5" spans="1:5" x14ac:dyDescent="0.25">
      <c r="A5" s="26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1" t="s">
        <v>26</v>
      </c>
      <c r="B7" s="71"/>
      <c r="C7" s="71"/>
      <c r="D7" s="71"/>
      <c r="E7" s="71"/>
    </row>
    <row r="8" spans="1:5" ht="15.75" customHeight="1" x14ac:dyDescent="0.25">
      <c r="A8" s="64" t="s">
        <v>1</v>
      </c>
      <c r="B8" s="64"/>
      <c r="C8" s="64"/>
      <c r="D8" s="64"/>
      <c r="E8" s="64"/>
    </row>
    <row r="9" spans="1:5" x14ac:dyDescent="0.25">
      <c r="A9" s="70" t="s">
        <v>27</v>
      </c>
      <c r="B9" s="70"/>
      <c r="C9" s="70"/>
      <c r="D9" s="70"/>
      <c r="E9" s="70"/>
    </row>
    <row r="10" spans="1:5" ht="26.25" customHeight="1" x14ac:dyDescent="0.25">
      <c r="A10" s="73" t="s">
        <v>14</v>
      </c>
      <c r="B10" s="74"/>
      <c r="C10" s="74"/>
      <c r="D10" s="74"/>
      <c r="E10" s="74"/>
    </row>
    <row r="11" spans="1:5" ht="30.75" customHeight="1" x14ac:dyDescent="0.25">
      <c r="A11" s="70" t="s">
        <v>28</v>
      </c>
      <c r="B11" s="70"/>
      <c r="C11" s="70"/>
      <c r="D11" s="70"/>
      <c r="E11" s="70"/>
    </row>
    <row r="12" spans="1:5" ht="14.25" customHeight="1" x14ac:dyDescent="0.25">
      <c r="A12" s="64" t="s">
        <v>15</v>
      </c>
      <c r="B12" s="65"/>
      <c r="C12" s="65"/>
      <c r="D12" s="65"/>
      <c r="E12" s="65"/>
    </row>
    <row r="13" spans="1:5" x14ac:dyDescent="0.25">
      <c r="A13" s="70" t="s">
        <v>22</v>
      </c>
      <c r="B13" s="70"/>
      <c r="C13" s="70"/>
      <c r="D13" s="70"/>
      <c r="E13" s="70"/>
    </row>
    <row r="14" spans="1:5" ht="21" customHeight="1" x14ac:dyDescent="0.25">
      <c r="A14" s="64" t="s">
        <v>2</v>
      </c>
      <c r="B14" s="65"/>
      <c r="C14" s="65"/>
      <c r="D14" s="65"/>
      <c r="E14" s="65"/>
    </row>
    <row r="15" spans="1:5" ht="14.25" customHeight="1" x14ac:dyDescent="0.25">
      <c r="A15" s="70" t="s">
        <v>23</v>
      </c>
      <c r="B15" s="70"/>
      <c r="C15" s="70"/>
      <c r="D15" s="70"/>
      <c r="E15" s="70"/>
    </row>
    <row r="16" spans="1:5" x14ac:dyDescent="0.25">
      <c r="A16" s="64" t="s">
        <v>16</v>
      </c>
      <c r="B16" s="65"/>
      <c r="C16" s="65"/>
      <c r="D16" s="65"/>
      <c r="E16" s="65"/>
    </row>
    <row r="17" spans="1:7" ht="32.25" customHeight="1" x14ac:dyDescent="0.25">
      <c r="A17" s="70" t="s">
        <v>17</v>
      </c>
      <c r="B17" s="70"/>
      <c r="C17" s="70"/>
      <c r="D17" s="70"/>
      <c r="E17" s="70"/>
    </row>
    <row r="18" spans="1:7" ht="64.5" customHeight="1" x14ac:dyDescent="0.25">
      <c r="A18" s="70" t="s">
        <v>29</v>
      </c>
      <c r="B18" s="70"/>
      <c r="C18" s="70"/>
      <c r="D18" s="70"/>
      <c r="E18" s="70"/>
    </row>
    <row r="19" spans="1:7" ht="36.75" customHeight="1" x14ac:dyDescent="0.25">
      <c r="A19" s="76" t="s">
        <v>30</v>
      </c>
      <c r="B19" s="76"/>
      <c r="C19" s="76"/>
      <c r="D19" s="76"/>
      <c r="E19" s="76"/>
    </row>
    <row r="20" spans="1:7" x14ac:dyDescent="0.25">
      <c r="A20" s="76"/>
      <c r="B20" s="76"/>
      <c r="C20" s="76"/>
      <c r="D20" s="76"/>
      <c r="E20" s="76"/>
      <c r="F20" s="2">
        <v>634.29999999999995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44</v>
      </c>
      <c r="B22" s="8" t="s">
        <v>42</v>
      </c>
      <c r="C22" s="3" t="s">
        <v>4</v>
      </c>
      <c r="D22" s="3">
        <v>11.97</v>
      </c>
      <c r="E22" s="7">
        <f>D22*F20*G20</f>
        <v>22777.713</v>
      </c>
    </row>
    <row r="23" spans="1:7" ht="75" x14ac:dyDescent="0.25">
      <c r="A23" s="6" t="s">
        <v>45</v>
      </c>
      <c r="B23" s="8" t="s">
        <v>48</v>
      </c>
      <c r="C23" s="3" t="s">
        <v>4</v>
      </c>
      <c r="D23" s="3"/>
      <c r="E23" s="7">
        <f>790.76*3</f>
        <v>2372.2799999999997</v>
      </c>
    </row>
    <row r="24" spans="1:7" x14ac:dyDescent="0.25">
      <c r="A24" s="6" t="s">
        <v>43</v>
      </c>
      <c r="B24" s="8" t="s">
        <v>24</v>
      </c>
      <c r="C24" s="3" t="s">
        <v>4</v>
      </c>
      <c r="D24" s="3">
        <v>3.43</v>
      </c>
      <c r="E24" s="7">
        <f>D24*F20*G20</f>
        <v>6526.9470000000001</v>
      </c>
    </row>
    <row r="25" spans="1:7" x14ac:dyDescent="0.25">
      <c r="A25" s="6" t="s">
        <v>31</v>
      </c>
      <c r="B25" s="8" t="s">
        <v>48</v>
      </c>
      <c r="C25" s="3" t="s">
        <v>32</v>
      </c>
      <c r="D25" s="21"/>
      <c r="E25" s="7">
        <v>956</v>
      </c>
    </row>
    <row r="26" spans="1:7" x14ac:dyDescent="0.25">
      <c r="A26" s="30" t="s">
        <v>52</v>
      </c>
      <c r="B26" s="8" t="s">
        <v>48</v>
      </c>
      <c r="C26" s="3" t="s">
        <v>32</v>
      </c>
      <c r="D26" s="21"/>
      <c r="E26" s="7">
        <v>19500</v>
      </c>
    </row>
    <row r="27" spans="1:7" x14ac:dyDescent="0.25">
      <c r="A27" s="22" t="s">
        <v>49</v>
      </c>
      <c r="B27" s="20" t="s">
        <v>50</v>
      </c>
      <c r="C27" s="3" t="s">
        <v>32</v>
      </c>
      <c r="D27" s="21"/>
      <c r="E27" s="7">
        <v>12990.78</v>
      </c>
    </row>
    <row r="28" spans="1:7" s="13" customFormat="1" ht="14.25" x14ac:dyDescent="0.2">
      <c r="A28" s="9" t="s">
        <v>25</v>
      </c>
      <c r="B28" s="10"/>
      <c r="C28" s="11"/>
      <c r="D28" s="11"/>
      <c r="E28" s="12">
        <f>SUM(E22:E27)</f>
        <v>65123.72</v>
      </c>
    </row>
    <row r="30" spans="1:7" ht="30.75" customHeight="1" x14ac:dyDescent="0.25">
      <c r="A30" s="77" t="s">
        <v>53</v>
      </c>
      <c r="B30" s="77"/>
      <c r="C30" s="77"/>
      <c r="D30" s="77"/>
      <c r="E30" s="77"/>
    </row>
    <row r="31" spans="1:7" ht="30.75" customHeight="1" x14ac:dyDescent="0.25">
      <c r="A31" s="70" t="s">
        <v>21</v>
      </c>
      <c r="B31" s="70"/>
      <c r="C31" s="70"/>
      <c r="D31" s="70"/>
      <c r="E31" s="70"/>
    </row>
    <row r="32" spans="1:7" x14ac:dyDescent="0.25">
      <c r="A32" s="70" t="s">
        <v>20</v>
      </c>
      <c r="B32" s="70"/>
      <c r="C32" s="70"/>
      <c r="D32" s="70"/>
      <c r="E32" s="70"/>
    </row>
    <row r="33" spans="1:5" ht="32.25" customHeight="1" x14ac:dyDescent="0.25">
      <c r="A33" s="70" t="s">
        <v>33</v>
      </c>
      <c r="B33" s="70"/>
      <c r="C33" s="70"/>
      <c r="D33" s="70"/>
      <c r="E33" s="70"/>
    </row>
    <row r="34" spans="1:5" x14ac:dyDescent="0.25">
      <c r="A34" s="70" t="s">
        <v>18</v>
      </c>
      <c r="B34" s="70"/>
      <c r="C34" s="70"/>
      <c r="D34" s="70"/>
      <c r="E34" s="70"/>
    </row>
    <row r="35" spans="1:5" x14ac:dyDescent="0.25">
      <c r="A35" s="75" t="s">
        <v>5</v>
      </c>
      <c r="B35" s="75"/>
      <c r="C35" s="75"/>
      <c r="D35" s="75"/>
      <c r="E35" s="75"/>
    </row>
    <row r="36" spans="1:5" x14ac:dyDescent="0.25">
      <c r="A36" s="70" t="s">
        <v>18</v>
      </c>
      <c r="B36" s="70"/>
      <c r="C36" s="70"/>
      <c r="D36" s="70"/>
      <c r="E36" s="70"/>
    </row>
    <row r="37" spans="1:5" x14ac:dyDescent="0.25">
      <c r="A37" s="78" t="s">
        <v>34</v>
      </c>
      <c r="B37" s="78"/>
      <c r="C37" s="78"/>
      <c r="D37" s="78"/>
      <c r="E37" s="78"/>
    </row>
    <row r="38" spans="1:5" x14ac:dyDescent="0.25">
      <c r="B38" s="79" t="s">
        <v>19</v>
      </c>
      <c r="C38" s="79"/>
      <c r="D38" s="79"/>
      <c r="E38" s="5" t="s">
        <v>6</v>
      </c>
    </row>
    <row r="39" spans="1:5" x14ac:dyDescent="0.25">
      <c r="A39" s="25"/>
      <c r="B39" s="25"/>
      <c r="C39" s="25"/>
      <c r="D39" s="25"/>
      <c r="E39" s="25"/>
    </row>
    <row r="40" spans="1:5" x14ac:dyDescent="0.25">
      <c r="A40" s="78" t="s">
        <v>35</v>
      </c>
      <c r="B40" s="78"/>
      <c r="C40" s="78"/>
      <c r="D40" s="78"/>
      <c r="E40" s="78"/>
    </row>
    <row r="41" spans="1:5" x14ac:dyDescent="0.25">
      <c r="B41" s="79" t="s">
        <v>19</v>
      </c>
      <c r="C41" s="79"/>
      <c r="D41" s="79"/>
      <c r="E41" s="5" t="s">
        <v>6</v>
      </c>
    </row>
    <row r="43" spans="1:5" x14ac:dyDescent="0.25">
      <c r="A43" s="16" t="s">
        <v>38</v>
      </c>
    </row>
    <row r="44" spans="1:5" x14ac:dyDescent="0.25">
      <c r="A44" s="13" t="s">
        <v>36</v>
      </c>
    </row>
    <row r="45" spans="1:5" x14ac:dyDescent="0.25">
      <c r="A45" s="2" t="s">
        <v>41</v>
      </c>
      <c r="B45" s="14">
        <v>20940.96</v>
      </c>
    </row>
    <row r="46" spans="1:5" x14ac:dyDescent="0.25">
      <c r="A46" s="17" t="s">
        <v>51</v>
      </c>
      <c r="B46" s="15"/>
    </row>
    <row r="47" spans="1:5" x14ac:dyDescent="0.25">
      <c r="A47" s="2" t="s">
        <v>39</v>
      </c>
      <c r="B47" s="15">
        <v>46609.9</v>
      </c>
    </row>
    <row r="48" spans="1:5" ht="30" x14ac:dyDescent="0.25">
      <c r="A48" s="24" t="s">
        <v>40</v>
      </c>
      <c r="B48" s="15">
        <f>E28</f>
        <v>65123.72</v>
      </c>
    </row>
    <row r="49" spans="1:2" x14ac:dyDescent="0.25">
      <c r="A49" s="13" t="s">
        <v>37</v>
      </c>
      <c r="B49" s="18">
        <f>B45+B47-B48</f>
        <v>2427.1399999999994</v>
      </c>
    </row>
  </sheetData>
  <mergeCells count="30">
    <mergeCell ref="A36:E36"/>
    <mergeCell ref="A37:E37"/>
    <mergeCell ref="B38:D38"/>
    <mergeCell ref="A40:E40"/>
    <mergeCell ref="B41:D41"/>
    <mergeCell ref="A35:E35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14:E14"/>
    <mergeCell ref="A1:E1"/>
    <mergeCell ref="A2:E2"/>
    <mergeCell ref="A3:E3"/>
    <mergeCell ref="A6:E6"/>
    <mergeCell ref="A7:E7"/>
    <mergeCell ref="A8:E8"/>
    <mergeCell ref="D4:E4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9" zoomScaleNormal="100" zoomScaleSheetLayoutView="100" workbookViewId="0">
      <selection activeCell="A20" sqref="A20:E2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8.25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54</v>
      </c>
      <c r="B3" s="69"/>
      <c r="C3" s="69"/>
      <c r="D3" s="69"/>
      <c r="E3" s="69"/>
    </row>
    <row r="4" spans="1:5" s="1" customFormat="1" ht="15.75" x14ac:dyDescent="0.25">
      <c r="A4" s="34" t="s">
        <v>13</v>
      </c>
      <c r="B4" s="35"/>
      <c r="C4" s="35"/>
      <c r="D4" s="80" t="s">
        <v>55</v>
      </c>
      <c r="E4" s="80"/>
    </row>
    <row r="5" spans="1:5" x14ac:dyDescent="0.25">
      <c r="A5" s="29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1" t="s">
        <v>26</v>
      </c>
      <c r="B7" s="71"/>
      <c r="C7" s="71"/>
      <c r="D7" s="71"/>
      <c r="E7" s="71"/>
    </row>
    <row r="8" spans="1:5" ht="15.75" customHeight="1" x14ac:dyDescent="0.25">
      <c r="A8" s="64" t="s">
        <v>1</v>
      </c>
      <c r="B8" s="64"/>
      <c r="C8" s="64"/>
      <c r="D8" s="64"/>
      <c r="E8" s="64"/>
    </row>
    <row r="9" spans="1:5" x14ac:dyDescent="0.25">
      <c r="A9" s="70" t="s">
        <v>27</v>
      </c>
      <c r="B9" s="70"/>
      <c r="C9" s="70"/>
      <c r="D9" s="70"/>
      <c r="E9" s="70"/>
    </row>
    <row r="10" spans="1:5" ht="26.25" customHeight="1" x14ac:dyDescent="0.25">
      <c r="A10" s="73" t="s">
        <v>14</v>
      </c>
      <c r="B10" s="74"/>
      <c r="C10" s="74"/>
      <c r="D10" s="74"/>
      <c r="E10" s="74"/>
    </row>
    <row r="11" spans="1:5" ht="30.75" customHeight="1" x14ac:dyDescent="0.25">
      <c r="A11" s="70" t="s">
        <v>28</v>
      </c>
      <c r="B11" s="70"/>
      <c r="C11" s="70"/>
      <c r="D11" s="70"/>
      <c r="E11" s="70"/>
    </row>
    <row r="12" spans="1:5" ht="14.25" customHeight="1" x14ac:dyDescent="0.25">
      <c r="A12" s="64" t="s">
        <v>15</v>
      </c>
      <c r="B12" s="65"/>
      <c r="C12" s="65"/>
      <c r="D12" s="65"/>
      <c r="E12" s="65"/>
    </row>
    <row r="13" spans="1:5" x14ac:dyDescent="0.25">
      <c r="A13" s="70" t="s">
        <v>22</v>
      </c>
      <c r="B13" s="70"/>
      <c r="C13" s="70"/>
      <c r="D13" s="70"/>
      <c r="E13" s="70"/>
    </row>
    <row r="14" spans="1:5" ht="21" customHeight="1" x14ac:dyDescent="0.25">
      <c r="A14" s="64" t="s">
        <v>2</v>
      </c>
      <c r="B14" s="65"/>
      <c r="C14" s="65"/>
      <c r="D14" s="65"/>
      <c r="E14" s="65"/>
    </row>
    <row r="15" spans="1:5" ht="14.25" customHeight="1" x14ac:dyDescent="0.25">
      <c r="A15" s="70" t="s">
        <v>23</v>
      </c>
      <c r="B15" s="70"/>
      <c r="C15" s="70"/>
      <c r="D15" s="70"/>
      <c r="E15" s="70"/>
    </row>
    <row r="16" spans="1:5" x14ac:dyDescent="0.25">
      <c r="A16" s="64" t="s">
        <v>16</v>
      </c>
      <c r="B16" s="65"/>
      <c r="C16" s="65"/>
      <c r="D16" s="65"/>
      <c r="E16" s="65"/>
    </row>
    <row r="17" spans="1:7" ht="32.25" customHeight="1" x14ac:dyDescent="0.25">
      <c r="A17" s="70" t="s">
        <v>17</v>
      </c>
      <c r="B17" s="70"/>
      <c r="C17" s="70"/>
      <c r="D17" s="70"/>
      <c r="E17" s="70"/>
    </row>
    <row r="18" spans="1:7" ht="64.5" customHeight="1" x14ac:dyDescent="0.25">
      <c r="A18" s="70" t="s">
        <v>29</v>
      </c>
      <c r="B18" s="70"/>
      <c r="C18" s="70"/>
      <c r="D18" s="70"/>
      <c r="E18" s="70"/>
    </row>
    <row r="19" spans="1:7" ht="36.75" customHeight="1" x14ac:dyDescent="0.25">
      <c r="A19" s="76" t="s">
        <v>30</v>
      </c>
      <c r="B19" s="76"/>
      <c r="C19" s="76"/>
      <c r="D19" s="76"/>
      <c r="E19" s="76"/>
    </row>
    <row r="20" spans="1:7" x14ac:dyDescent="0.25">
      <c r="A20" s="76"/>
      <c r="B20" s="76"/>
      <c r="C20" s="76"/>
      <c r="D20" s="76"/>
      <c r="E20" s="76"/>
      <c r="F20" s="2">
        <v>634.29999999999995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44</v>
      </c>
      <c r="B22" s="8" t="s">
        <v>42</v>
      </c>
      <c r="C22" s="3" t="s">
        <v>4</v>
      </c>
      <c r="D22" s="3">
        <v>11.97</v>
      </c>
      <c r="E22" s="7">
        <f>D22*F20*G20</f>
        <v>22777.713</v>
      </c>
    </row>
    <row r="23" spans="1:7" ht="60" x14ac:dyDescent="0.25">
      <c r="A23" s="6" t="s">
        <v>56</v>
      </c>
      <c r="B23" s="8" t="s">
        <v>57</v>
      </c>
      <c r="C23" s="3" t="s">
        <v>4</v>
      </c>
      <c r="D23" s="3"/>
      <c r="E23" s="7">
        <f>790.76*2</f>
        <v>1581.52</v>
      </c>
    </row>
    <row r="24" spans="1:7" x14ac:dyDescent="0.25">
      <c r="A24" s="6" t="s">
        <v>43</v>
      </c>
      <c r="B24" s="8" t="s">
        <v>24</v>
      </c>
      <c r="C24" s="3" t="s">
        <v>4</v>
      </c>
      <c r="D24" s="3">
        <v>3.43</v>
      </c>
      <c r="E24" s="7">
        <f>D24*F20*G20</f>
        <v>6526.9470000000001</v>
      </c>
    </row>
    <row r="25" spans="1:7" x14ac:dyDescent="0.25">
      <c r="A25" s="6" t="s">
        <v>31</v>
      </c>
      <c r="B25" s="8" t="s">
        <v>57</v>
      </c>
      <c r="C25" s="3" t="s">
        <v>32</v>
      </c>
      <c r="D25" s="21"/>
      <c r="E25" s="7">
        <v>173.5</v>
      </c>
    </row>
    <row r="26" spans="1:7" s="13" customFormat="1" ht="14.25" x14ac:dyDescent="0.2">
      <c r="A26" s="9" t="s">
        <v>25</v>
      </c>
      <c r="B26" s="10"/>
      <c r="C26" s="11"/>
      <c r="D26" s="11"/>
      <c r="E26" s="12">
        <f>SUM(E22:E25)</f>
        <v>31059.68</v>
      </c>
    </row>
    <row r="28" spans="1:7" ht="30.75" customHeight="1" x14ac:dyDescent="0.25">
      <c r="A28" s="81" t="s">
        <v>58</v>
      </c>
      <c r="B28" s="81"/>
      <c r="C28" s="81"/>
      <c r="D28" s="81"/>
      <c r="E28" s="81"/>
    </row>
    <row r="29" spans="1:7" ht="30.75" customHeight="1" x14ac:dyDescent="0.25">
      <c r="A29" s="70" t="s">
        <v>21</v>
      </c>
      <c r="B29" s="70"/>
      <c r="C29" s="70"/>
      <c r="D29" s="70"/>
      <c r="E29" s="70"/>
    </row>
    <row r="30" spans="1:7" x14ac:dyDescent="0.25">
      <c r="A30" s="70" t="s">
        <v>20</v>
      </c>
      <c r="B30" s="70"/>
      <c r="C30" s="70"/>
      <c r="D30" s="70"/>
      <c r="E30" s="70"/>
    </row>
    <row r="31" spans="1:7" ht="32.25" customHeight="1" x14ac:dyDescent="0.25">
      <c r="A31" s="70" t="s">
        <v>33</v>
      </c>
      <c r="B31" s="70"/>
      <c r="C31" s="70"/>
      <c r="D31" s="70"/>
      <c r="E31" s="70"/>
    </row>
    <row r="32" spans="1:7" x14ac:dyDescent="0.25">
      <c r="A32" s="70" t="s">
        <v>18</v>
      </c>
      <c r="B32" s="70"/>
      <c r="C32" s="70"/>
      <c r="D32" s="70"/>
      <c r="E32" s="70"/>
    </row>
    <row r="33" spans="1:5" x14ac:dyDescent="0.25">
      <c r="A33" s="75" t="s">
        <v>5</v>
      </c>
      <c r="B33" s="75"/>
      <c r="C33" s="75"/>
      <c r="D33" s="75"/>
      <c r="E33" s="75"/>
    </row>
    <row r="34" spans="1:5" x14ac:dyDescent="0.25">
      <c r="A34" s="70" t="s">
        <v>18</v>
      </c>
      <c r="B34" s="70"/>
      <c r="C34" s="70"/>
      <c r="D34" s="70"/>
      <c r="E34" s="70"/>
    </row>
    <row r="35" spans="1:5" x14ac:dyDescent="0.25">
      <c r="A35" s="78" t="s">
        <v>34</v>
      </c>
      <c r="B35" s="78"/>
      <c r="C35" s="78"/>
      <c r="D35" s="78"/>
      <c r="E35" s="78"/>
    </row>
    <row r="36" spans="1:5" x14ac:dyDescent="0.25">
      <c r="B36" s="79" t="s">
        <v>19</v>
      </c>
      <c r="C36" s="79"/>
      <c r="D36" s="79"/>
      <c r="E36" s="5" t="s">
        <v>6</v>
      </c>
    </row>
    <row r="37" spans="1:5" x14ac:dyDescent="0.25">
      <c r="A37" s="28"/>
      <c r="B37" s="28"/>
      <c r="C37" s="28"/>
      <c r="D37" s="28"/>
      <c r="E37" s="28"/>
    </row>
    <row r="38" spans="1:5" x14ac:dyDescent="0.25">
      <c r="A38" s="78" t="s">
        <v>35</v>
      </c>
      <c r="B38" s="78"/>
      <c r="C38" s="78"/>
      <c r="D38" s="78"/>
      <c r="E38" s="78"/>
    </row>
    <row r="39" spans="1:5" x14ac:dyDescent="0.25">
      <c r="B39" s="79" t="s">
        <v>19</v>
      </c>
      <c r="C39" s="79"/>
      <c r="D39" s="79"/>
      <c r="E39" s="5" t="s">
        <v>6</v>
      </c>
    </row>
    <row r="41" spans="1:5" x14ac:dyDescent="0.25">
      <c r="A41" s="16" t="s">
        <v>38</v>
      </c>
    </row>
    <row r="42" spans="1:5" x14ac:dyDescent="0.25">
      <c r="A42" s="13" t="s">
        <v>36</v>
      </c>
    </row>
    <row r="43" spans="1:5" x14ac:dyDescent="0.25">
      <c r="A43" s="2" t="s">
        <v>41</v>
      </c>
      <c r="B43" s="14">
        <f>'1кв'!B49</f>
        <v>2427.1399999999994</v>
      </c>
    </row>
    <row r="44" spans="1:5" x14ac:dyDescent="0.25">
      <c r="A44" s="17" t="s">
        <v>59</v>
      </c>
      <c r="B44" s="15"/>
    </row>
    <row r="45" spans="1:5" x14ac:dyDescent="0.25">
      <c r="A45" s="2" t="s">
        <v>39</v>
      </c>
      <c r="B45" s="15">
        <v>46608.03</v>
      </c>
    </row>
    <row r="46" spans="1:5" ht="30" x14ac:dyDescent="0.25">
      <c r="A46" s="27" t="s">
        <v>40</v>
      </c>
      <c r="B46" s="15">
        <f>E26</f>
        <v>31059.68</v>
      </c>
    </row>
    <row r="47" spans="1:5" x14ac:dyDescent="0.25">
      <c r="A47" s="13" t="s">
        <v>37</v>
      </c>
      <c r="B47" s="18">
        <f>B43+B45-B46</f>
        <v>17975.489999999998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2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8.25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60</v>
      </c>
      <c r="B3" s="69"/>
      <c r="C3" s="69"/>
      <c r="D3" s="69"/>
      <c r="E3" s="69"/>
    </row>
    <row r="4" spans="1:5" s="1" customFormat="1" ht="15.75" x14ac:dyDescent="0.25">
      <c r="A4" s="34" t="s">
        <v>13</v>
      </c>
      <c r="B4" s="35"/>
      <c r="C4" s="35"/>
      <c r="D4" s="80" t="s">
        <v>61</v>
      </c>
      <c r="E4" s="80"/>
    </row>
    <row r="5" spans="1:5" x14ac:dyDescent="0.25">
      <c r="A5" s="32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1" t="s">
        <v>26</v>
      </c>
      <c r="B7" s="71"/>
      <c r="C7" s="71"/>
      <c r="D7" s="71"/>
      <c r="E7" s="71"/>
    </row>
    <row r="8" spans="1:5" ht="15.75" customHeight="1" x14ac:dyDescent="0.25">
      <c r="A8" s="64" t="s">
        <v>1</v>
      </c>
      <c r="B8" s="64"/>
      <c r="C8" s="64"/>
      <c r="D8" s="64"/>
      <c r="E8" s="64"/>
    </row>
    <row r="9" spans="1:5" x14ac:dyDescent="0.25">
      <c r="A9" s="70" t="s">
        <v>27</v>
      </c>
      <c r="B9" s="70"/>
      <c r="C9" s="70"/>
      <c r="D9" s="70"/>
      <c r="E9" s="70"/>
    </row>
    <row r="10" spans="1:5" ht="26.25" customHeight="1" x14ac:dyDescent="0.25">
      <c r="A10" s="73" t="s">
        <v>14</v>
      </c>
      <c r="B10" s="74"/>
      <c r="C10" s="74"/>
      <c r="D10" s="74"/>
      <c r="E10" s="74"/>
    </row>
    <row r="11" spans="1:5" ht="30.75" customHeight="1" x14ac:dyDescent="0.25">
      <c r="A11" s="70" t="s">
        <v>28</v>
      </c>
      <c r="B11" s="70"/>
      <c r="C11" s="70"/>
      <c r="D11" s="70"/>
      <c r="E11" s="70"/>
    </row>
    <row r="12" spans="1:5" ht="14.25" customHeight="1" x14ac:dyDescent="0.25">
      <c r="A12" s="64" t="s">
        <v>15</v>
      </c>
      <c r="B12" s="65"/>
      <c r="C12" s="65"/>
      <c r="D12" s="65"/>
      <c r="E12" s="65"/>
    </row>
    <row r="13" spans="1:5" x14ac:dyDescent="0.25">
      <c r="A13" s="70" t="s">
        <v>22</v>
      </c>
      <c r="B13" s="70"/>
      <c r="C13" s="70"/>
      <c r="D13" s="70"/>
      <c r="E13" s="70"/>
    </row>
    <row r="14" spans="1:5" ht="21" customHeight="1" x14ac:dyDescent="0.25">
      <c r="A14" s="64" t="s">
        <v>2</v>
      </c>
      <c r="B14" s="65"/>
      <c r="C14" s="65"/>
      <c r="D14" s="65"/>
      <c r="E14" s="65"/>
    </row>
    <row r="15" spans="1:5" ht="14.25" customHeight="1" x14ac:dyDescent="0.25">
      <c r="A15" s="70" t="s">
        <v>23</v>
      </c>
      <c r="B15" s="70"/>
      <c r="C15" s="70"/>
      <c r="D15" s="70"/>
      <c r="E15" s="70"/>
    </row>
    <row r="16" spans="1:5" x14ac:dyDescent="0.25">
      <c r="A16" s="64" t="s">
        <v>16</v>
      </c>
      <c r="B16" s="65"/>
      <c r="C16" s="65"/>
      <c r="D16" s="65"/>
      <c r="E16" s="65"/>
    </row>
    <row r="17" spans="1:7" ht="32.25" customHeight="1" x14ac:dyDescent="0.25">
      <c r="A17" s="70" t="s">
        <v>17</v>
      </c>
      <c r="B17" s="70"/>
      <c r="C17" s="70"/>
      <c r="D17" s="70"/>
      <c r="E17" s="70"/>
    </row>
    <row r="18" spans="1:7" ht="64.5" customHeight="1" x14ac:dyDescent="0.25">
      <c r="A18" s="70" t="s">
        <v>29</v>
      </c>
      <c r="B18" s="70"/>
      <c r="C18" s="70"/>
      <c r="D18" s="70"/>
      <c r="E18" s="70"/>
    </row>
    <row r="19" spans="1:7" ht="36.75" customHeight="1" x14ac:dyDescent="0.25">
      <c r="A19" s="76" t="s">
        <v>30</v>
      </c>
      <c r="B19" s="76"/>
      <c r="C19" s="76"/>
      <c r="D19" s="76"/>
      <c r="E19" s="76"/>
    </row>
    <row r="20" spans="1:7" x14ac:dyDescent="0.25">
      <c r="A20" s="76"/>
      <c r="B20" s="76"/>
      <c r="C20" s="76"/>
      <c r="D20" s="76"/>
      <c r="E20" s="76"/>
      <c r="F20" s="2">
        <v>634.29999999999995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44</v>
      </c>
      <c r="B22" s="8" t="s">
        <v>42</v>
      </c>
      <c r="C22" s="3" t="s">
        <v>4</v>
      </c>
      <c r="D22" s="3">
        <v>12.69</v>
      </c>
      <c r="E22" s="7">
        <f>D22*F20*G20</f>
        <v>24147.800999999996</v>
      </c>
    </row>
    <row r="23" spans="1:7" ht="45" x14ac:dyDescent="0.25">
      <c r="A23" s="6" t="s">
        <v>62</v>
      </c>
      <c r="B23" s="8" t="s">
        <v>63</v>
      </c>
      <c r="C23" s="3" t="s">
        <v>4</v>
      </c>
      <c r="D23" s="3"/>
      <c r="E23" s="7">
        <f>790.76*3</f>
        <v>2372.2799999999997</v>
      </c>
    </row>
    <row r="24" spans="1:7" x14ac:dyDescent="0.25">
      <c r="A24" s="6" t="s">
        <v>43</v>
      </c>
      <c r="B24" s="8" t="s">
        <v>24</v>
      </c>
      <c r="C24" s="3" t="s">
        <v>4</v>
      </c>
      <c r="D24" s="3">
        <v>3.6</v>
      </c>
      <c r="E24" s="7">
        <f>D24*F20*G20</f>
        <v>6850.4400000000005</v>
      </c>
    </row>
    <row r="25" spans="1:7" x14ac:dyDescent="0.25">
      <c r="A25" s="6" t="s">
        <v>31</v>
      </c>
      <c r="B25" s="8" t="s">
        <v>63</v>
      </c>
      <c r="C25" s="3" t="s">
        <v>32</v>
      </c>
      <c r="D25" s="21"/>
      <c r="E25" s="7">
        <v>173.5</v>
      </c>
    </row>
    <row r="26" spans="1:7" ht="30" x14ac:dyDescent="0.25">
      <c r="A26" s="39" t="s">
        <v>64</v>
      </c>
      <c r="B26" s="8" t="s">
        <v>66</v>
      </c>
      <c r="C26" s="3" t="s">
        <v>32</v>
      </c>
      <c r="D26" s="21"/>
      <c r="E26" s="7">
        <v>40681.49</v>
      </c>
    </row>
    <row r="27" spans="1:7" ht="30" x14ac:dyDescent="0.25">
      <c r="A27" s="40" t="s">
        <v>65</v>
      </c>
      <c r="B27" s="8" t="s">
        <v>66</v>
      </c>
      <c r="C27" s="3" t="s">
        <v>32</v>
      </c>
      <c r="D27" s="21"/>
      <c r="E27" s="7">
        <v>640.05999999999995</v>
      </c>
    </row>
    <row r="28" spans="1:7" s="13" customFormat="1" ht="14.25" x14ac:dyDescent="0.2">
      <c r="A28" s="9" t="s">
        <v>25</v>
      </c>
      <c r="B28" s="10"/>
      <c r="C28" s="11"/>
      <c r="D28" s="11"/>
      <c r="E28" s="12">
        <f>SUM(E22:E27)</f>
        <v>74865.570999999996</v>
      </c>
    </row>
    <row r="30" spans="1:7" ht="30.75" customHeight="1" x14ac:dyDescent="0.25">
      <c r="A30" s="81" t="s">
        <v>67</v>
      </c>
      <c r="B30" s="81"/>
      <c r="C30" s="81"/>
      <c r="D30" s="81"/>
      <c r="E30" s="81"/>
    </row>
    <row r="31" spans="1:7" ht="30.75" customHeight="1" x14ac:dyDescent="0.25">
      <c r="A31" s="70" t="s">
        <v>21</v>
      </c>
      <c r="B31" s="70"/>
      <c r="C31" s="70"/>
      <c r="D31" s="70"/>
      <c r="E31" s="70"/>
    </row>
    <row r="32" spans="1:7" x14ac:dyDescent="0.25">
      <c r="A32" s="70" t="s">
        <v>20</v>
      </c>
      <c r="B32" s="70"/>
      <c r="C32" s="70"/>
      <c r="D32" s="70"/>
      <c r="E32" s="70"/>
    </row>
    <row r="33" spans="1:5" ht="32.25" customHeight="1" x14ac:dyDescent="0.25">
      <c r="A33" s="70" t="s">
        <v>33</v>
      </c>
      <c r="B33" s="70"/>
      <c r="C33" s="70"/>
      <c r="D33" s="70"/>
      <c r="E33" s="70"/>
    </row>
    <row r="34" spans="1:5" x14ac:dyDescent="0.25">
      <c r="A34" s="70" t="s">
        <v>18</v>
      </c>
      <c r="B34" s="70"/>
      <c r="C34" s="70"/>
      <c r="D34" s="70"/>
      <c r="E34" s="70"/>
    </row>
    <row r="35" spans="1:5" x14ac:dyDescent="0.25">
      <c r="A35" s="75" t="s">
        <v>5</v>
      </c>
      <c r="B35" s="75"/>
      <c r="C35" s="75"/>
      <c r="D35" s="75"/>
      <c r="E35" s="75"/>
    </row>
    <row r="36" spans="1:5" x14ac:dyDescent="0.25">
      <c r="A36" s="70" t="s">
        <v>18</v>
      </c>
      <c r="B36" s="70"/>
      <c r="C36" s="70"/>
      <c r="D36" s="70"/>
      <c r="E36" s="70"/>
    </row>
    <row r="37" spans="1:5" x14ac:dyDescent="0.25">
      <c r="A37" s="78" t="s">
        <v>34</v>
      </c>
      <c r="B37" s="78"/>
      <c r="C37" s="78"/>
      <c r="D37" s="78"/>
      <c r="E37" s="78"/>
    </row>
    <row r="38" spans="1:5" x14ac:dyDescent="0.25">
      <c r="B38" s="79" t="s">
        <v>19</v>
      </c>
      <c r="C38" s="79"/>
      <c r="D38" s="79"/>
      <c r="E38" s="5" t="s">
        <v>6</v>
      </c>
    </row>
    <row r="39" spans="1:5" x14ac:dyDescent="0.25">
      <c r="A39" s="31"/>
      <c r="B39" s="31"/>
      <c r="C39" s="31"/>
      <c r="D39" s="31"/>
      <c r="E39" s="31"/>
    </row>
    <row r="40" spans="1:5" x14ac:dyDescent="0.25">
      <c r="A40" s="78" t="s">
        <v>35</v>
      </c>
      <c r="B40" s="78"/>
      <c r="C40" s="78"/>
      <c r="D40" s="78"/>
      <c r="E40" s="78"/>
    </row>
    <row r="41" spans="1:5" x14ac:dyDescent="0.25">
      <c r="B41" s="79" t="s">
        <v>19</v>
      </c>
      <c r="C41" s="79"/>
      <c r="D41" s="79"/>
      <c r="E41" s="5" t="s">
        <v>6</v>
      </c>
    </row>
    <row r="43" spans="1:5" x14ac:dyDescent="0.25">
      <c r="A43" s="16" t="s">
        <v>38</v>
      </c>
    </row>
    <row r="44" spans="1:5" x14ac:dyDescent="0.25">
      <c r="A44" s="13" t="s">
        <v>36</v>
      </c>
    </row>
    <row r="45" spans="1:5" x14ac:dyDescent="0.25">
      <c r="A45" s="2" t="s">
        <v>41</v>
      </c>
      <c r="B45" s="14">
        <f>'2кв'!B47</f>
        <v>17975.489999999998</v>
      </c>
    </row>
    <row r="46" spans="1:5" x14ac:dyDescent="0.25">
      <c r="A46" s="17" t="s">
        <v>59</v>
      </c>
      <c r="B46" s="15"/>
    </row>
    <row r="47" spans="1:5" x14ac:dyDescent="0.25">
      <c r="A47" s="2" t="s">
        <v>39</v>
      </c>
      <c r="B47" s="15">
        <v>46608.03</v>
      </c>
    </row>
    <row r="48" spans="1:5" ht="30" x14ac:dyDescent="0.25">
      <c r="A48" s="33" t="s">
        <v>40</v>
      </c>
      <c r="B48" s="15">
        <f>E28</f>
        <v>74865.570999999996</v>
      </c>
    </row>
    <row r="49" spans="1:2" x14ac:dyDescent="0.25">
      <c r="A49" s="13" t="s">
        <v>37</v>
      </c>
      <c r="B49" s="18">
        <f>B45+B47-B48</f>
        <v>-10282.050999999999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34" zoomScaleNormal="100" zoomScaleSheetLayoutView="100" workbookViewId="0">
      <selection activeCell="G47" sqref="G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8.25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88</v>
      </c>
      <c r="B3" s="69"/>
      <c r="C3" s="69"/>
      <c r="D3" s="69"/>
      <c r="E3" s="69"/>
    </row>
    <row r="4" spans="1:5" s="1" customFormat="1" ht="15.75" x14ac:dyDescent="0.25">
      <c r="A4" s="34" t="s">
        <v>13</v>
      </c>
      <c r="B4" s="35"/>
      <c r="C4" s="35"/>
      <c r="D4" s="80" t="s">
        <v>89</v>
      </c>
      <c r="E4" s="80"/>
    </row>
    <row r="5" spans="1:5" x14ac:dyDescent="0.25">
      <c r="A5" s="37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1" t="s">
        <v>26</v>
      </c>
      <c r="B7" s="71"/>
      <c r="C7" s="71"/>
      <c r="D7" s="71"/>
      <c r="E7" s="71"/>
    </row>
    <row r="8" spans="1:5" ht="15.75" customHeight="1" x14ac:dyDescent="0.25">
      <c r="A8" s="64" t="s">
        <v>1</v>
      </c>
      <c r="B8" s="64"/>
      <c r="C8" s="64"/>
      <c r="D8" s="64"/>
      <c r="E8" s="64"/>
    </row>
    <row r="9" spans="1:5" x14ac:dyDescent="0.25">
      <c r="A9" s="70" t="s">
        <v>27</v>
      </c>
      <c r="B9" s="70"/>
      <c r="C9" s="70"/>
      <c r="D9" s="70"/>
      <c r="E9" s="70"/>
    </row>
    <row r="10" spans="1:5" ht="26.25" customHeight="1" x14ac:dyDescent="0.25">
      <c r="A10" s="73" t="s">
        <v>14</v>
      </c>
      <c r="B10" s="74"/>
      <c r="C10" s="74"/>
      <c r="D10" s="74"/>
      <c r="E10" s="74"/>
    </row>
    <row r="11" spans="1:5" ht="30.75" customHeight="1" x14ac:dyDescent="0.25">
      <c r="A11" s="70" t="s">
        <v>28</v>
      </c>
      <c r="B11" s="70"/>
      <c r="C11" s="70"/>
      <c r="D11" s="70"/>
      <c r="E11" s="70"/>
    </row>
    <row r="12" spans="1:5" ht="14.25" customHeight="1" x14ac:dyDescent="0.25">
      <c r="A12" s="64" t="s">
        <v>15</v>
      </c>
      <c r="B12" s="65"/>
      <c r="C12" s="65"/>
      <c r="D12" s="65"/>
      <c r="E12" s="65"/>
    </row>
    <row r="13" spans="1:5" x14ac:dyDescent="0.25">
      <c r="A13" s="70" t="s">
        <v>22</v>
      </c>
      <c r="B13" s="70"/>
      <c r="C13" s="70"/>
      <c r="D13" s="70"/>
      <c r="E13" s="70"/>
    </row>
    <row r="14" spans="1:5" ht="21" customHeight="1" x14ac:dyDescent="0.25">
      <c r="A14" s="64" t="s">
        <v>2</v>
      </c>
      <c r="B14" s="65"/>
      <c r="C14" s="65"/>
      <c r="D14" s="65"/>
      <c r="E14" s="65"/>
    </row>
    <row r="15" spans="1:5" ht="14.25" customHeight="1" x14ac:dyDescent="0.25">
      <c r="A15" s="70" t="s">
        <v>23</v>
      </c>
      <c r="B15" s="70"/>
      <c r="C15" s="70"/>
      <c r="D15" s="70"/>
      <c r="E15" s="70"/>
    </row>
    <row r="16" spans="1:5" x14ac:dyDescent="0.25">
      <c r="A16" s="64" t="s">
        <v>16</v>
      </c>
      <c r="B16" s="65"/>
      <c r="C16" s="65"/>
      <c r="D16" s="65"/>
      <c r="E16" s="65"/>
    </row>
    <row r="17" spans="1:7" ht="32.25" customHeight="1" x14ac:dyDescent="0.25">
      <c r="A17" s="70" t="s">
        <v>17</v>
      </c>
      <c r="B17" s="70"/>
      <c r="C17" s="70"/>
      <c r="D17" s="70"/>
      <c r="E17" s="70"/>
    </row>
    <row r="18" spans="1:7" ht="64.5" customHeight="1" x14ac:dyDescent="0.25">
      <c r="A18" s="70" t="s">
        <v>29</v>
      </c>
      <c r="B18" s="70"/>
      <c r="C18" s="70"/>
      <c r="D18" s="70"/>
      <c r="E18" s="70"/>
    </row>
    <row r="19" spans="1:7" ht="36.75" customHeight="1" x14ac:dyDescent="0.25">
      <c r="A19" s="76" t="s">
        <v>30</v>
      </c>
      <c r="B19" s="76"/>
      <c r="C19" s="76"/>
      <c r="D19" s="76"/>
      <c r="E19" s="76"/>
    </row>
    <row r="20" spans="1:7" x14ac:dyDescent="0.25">
      <c r="A20" s="76"/>
      <c r="B20" s="76"/>
      <c r="C20" s="76"/>
      <c r="D20" s="76"/>
      <c r="E20" s="76"/>
      <c r="F20" s="2">
        <v>634.29999999999995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44</v>
      </c>
      <c r="B22" s="8" t="s">
        <v>42</v>
      </c>
      <c r="C22" s="3" t="s">
        <v>4</v>
      </c>
      <c r="D22" s="3">
        <v>12.69</v>
      </c>
      <c r="E22" s="7">
        <f>D22*F20*G20</f>
        <v>24147.800999999996</v>
      </c>
    </row>
    <row r="23" spans="1:7" ht="45" x14ac:dyDescent="0.25">
      <c r="A23" s="6" t="s">
        <v>62</v>
      </c>
      <c r="B23" s="8" t="s">
        <v>90</v>
      </c>
      <c r="C23" s="3" t="s">
        <v>4</v>
      </c>
      <c r="D23" s="3"/>
      <c r="E23" s="7">
        <f>790.76*3</f>
        <v>2372.2799999999997</v>
      </c>
    </row>
    <row r="24" spans="1:7" x14ac:dyDescent="0.25">
      <c r="A24" s="6" t="s">
        <v>43</v>
      </c>
      <c r="B24" s="8" t="s">
        <v>24</v>
      </c>
      <c r="C24" s="3" t="s">
        <v>4</v>
      </c>
      <c r="D24" s="3">
        <v>3.6</v>
      </c>
      <c r="E24" s="7">
        <f>D24*F20*G20</f>
        <v>6850.4400000000005</v>
      </c>
    </row>
    <row r="25" spans="1:7" x14ac:dyDescent="0.25">
      <c r="A25" s="6" t="s">
        <v>31</v>
      </c>
      <c r="B25" s="8" t="s">
        <v>90</v>
      </c>
      <c r="C25" s="3" t="s">
        <v>32</v>
      </c>
      <c r="D25" s="21"/>
      <c r="E25" s="7">
        <v>228.35</v>
      </c>
    </row>
    <row r="26" spans="1:7" x14ac:dyDescent="0.25">
      <c r="A26" s="39"/>
      <c r="B26" s="8"/>
      <c r="C26" s="3"/>
      <c r="D26" s="21"/>
      <c r="E26" s="7"/>
    </row>
    <row r="27" spans="1:7" s="13" customFormat="1" ht="14.25" x14ac:dyDescent="0.2">
      <c r="A27" s="9" t="s">
        <v>25</v>
      </c>
      <c r="B27" s="10"/>
      <c r="C27" s="11"/>
      <c r="D27" s="11"/>
      <c r="E27" s="12">
        <f>SUM(E22:E26)</f>
        <v>33598.870999999992</v>
      </c>
    </row>
    <row r="29" spans="1:7" ht="30.75" customHeight="1" x14ac:dyDescent="0.25">
      <c r="A29" s="81" t="s">
        <v>91</v>
      </c>
      <c r="B29" s="81"/>
      <c r="C29" s="81"/>
      <c r="D29" s="81"/>
      <c r="E29" s="81"/>
    </row>
    <row r="30" spans="1:7" ht="30.75" customHeight="1" x14ac:dyDescent="0.25">
      <c r="A30" s="70" t="s">
        <v>21</v>
      </c>
      <c r="B30" s="70"/>
      <c r="C30" s="70"/>
      <c r="D30" s="70"/>
      <c r="E30" s="70"/>
    </row>
    <row r="31" spans="1:7" x14ac:dyDescent="0.25">
      <c r="A31" s="70" t="s">
        <v>20</v>
      </c>
      <c r="B31" s="70"/>
      <c r="C31" s="70"/>
      <c r="D31" s="70"/>
      <c r="E31" s="70"/>
    </row>
    <row r="32" spans="1:7" ht="32.25" customHeight="1" x14ac:dyDescent="0.25">
      <c r="A32" s="70" t="s">
        <v>33</v>
      </c>
      <c r="B32" s="70"/>
      <c r="C32" s="70"/>
      <c r="D32" s="70"/>
      <c r="E32" s="70"/>
    </row>
    <row r="33" spans="1:5" x14ac:dyDescent="0.25">
      <c r="A33" s="70" t="s">
        <v>18</v>
      </c>
      <c r="B33" s="70"/>
      <c r="C33" s="70"/>
      <c r="D33" s="70"/>
      <c r="E33" s="70"/>
    </row>
    <row r="34" spans="1:5" x14ac:dyDescent="0.25">
      <c r="A34" s="75" t="s">
        <v>5</v>
      </c>
      <c r="B34" s="75"/>
      <c r="C34" s="75"/>
      <c r="D34" s="75"/>
      <c r="E34" s="75"/>
    </row>
    <row r="35" spans="1:5" x14ac:dyDescent="0.25">
      <c r="A35" s="70" t="s">
        <v>18</v>
      </c>
      <c r="B35" s="70"/>
      <c r="C35" s="70"/>
      <c r="D35" s="70"/>
      <c r="E35" s="70"/>
    </row>
    <row r="36" spans="1:5" x14ac:dyDescent="0.25">
      <c r="A36" s="78" t="s">
        <v>34</v>
      </c>
      <c r="B36" s="78"/>
      <c r="C36" s="78"/>
      <c r="D36" s="78"/>
      <c r="E36" s="78"/>
    </row>
    <row r="37" spans="1:5" x14ac:dyDescent="0.25">
      <c r="B37" s="79" t="s">
        <v>19</v>
      </c>
      <c r="C37" s="79"/>
      <c r="D37" s="79"/>
      <c r="E37" s="5" t="s">
        <v>6</v>
      </c>
    </row>
    <row r="38" spans="1:5" x14ac:dyDescent="0.25">
      <c r="A38" s="36"/>
      <c r="B38" s="36"/>
      <c r="C38" s="36"/>
      <c r="D38" s="36"/>
      <c r="E38" s="36"/>
    </row>
    <row r="39" spans="1:5" x14ac:dyDescent="0.25">
      <c r="A39" s="78" t="s">
        <v>35</v>
      </c>
      <c r="B39" s="78"/>
      <c r="C39" s="78"/>
      <c r="D39" s="78"/>
      <c r="E39" s="78"/>
    </row>
    <row r="40" spans="1:5" x14ac:dyDescent="0.25">
      <c r="B40" s="79" t="s">
        <v>19</v>
      </c>
      <c r="C40" s="79"/>
      <c r="D40" s="79"/>
      <c r="E40" s="5" t="s">
        <v>6</v>
      </c>
    </row>
    <row r="42" spans="1:5" x14ac:dyDescent="0.25">
      <c r="A42" s="16" t="s">
        <v>38</v>
      </c>
    </row>
    <row r="43" spans="1:5" x14ac:dyDescent="0.25">
      <c r="A43" s="13" t="s">
        <v>36</v>
      </c>
    </row>
    <row r="44" spans="1:5" x14ac:dyDescent="0.25">
      <c r="A44" s="2" t="s">
        <v>41</v>
      </c>
      <c r="B44" s="14">
        <f>'3кв'!B49</f>
        <v>-10282.050999999999</v>
      </c>
    </row>
    <row r="45" spans="1:5" x14ac:dyDescent="0.25">
      <c r="A45" s="17" t="s">
        <v>59</v>
      </c>
      <c r="B45" s="15"/>
    </row>
    <row r="46" spans="1:5" x14ac:dyDescent="0.25">
      <c r="A46" s="2" t="s">
        <v>39</v>
      </c>
      <c r="B46" s="15">
        <v>46608.03</v>
      </c>
    </row>
    <row r="47" spans="1:5" ht="30" x14ac:dyDescent="0.25">
      <c r="A47" s="38" t="s">
        <v>40</v>
      </c>
      <c r="B47" s="15">
        <f>E27</f>
        <v>33598.870999999992</v>
      </c>
    </row>
    <row r="48" spans="1:5" x14ac:dyDescent="0.25">
      <c r="A48" s="13" t="s">
        <v>37</v>
      </c>
      <c r="B48" s="18">
        <f>B44+B46-B47</f>
        <v>2727.1080000000075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topLeftCell="A7" zoomScaleNormal="100" zoomScaleSheetLayoutView="100" workbookViewId="0">
      <selection activeCell="C23" sqref="C23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50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84" t="s">
        <v>68</v>
      </c>
      <c r="B1" s="84"/>
      <c r="C1" s="84"/>
      <c r="D1" s="41"/>
    </row>
    <row r="2" spans="1:5" x14ac:dyDescent="0.25">
      <c r="A2" s="85" t="s">
        <v>69</v>
      </c>
      <c r="B2" s="85"/>
      <c r="C2" s="85"/>
      <c r="D2" s="42"/>
    </row>
    <row r="3" spans="1:5" x14ac:dyDescent="0.25">
      <c r="A3" s="85" t="s">
        <v>70</v>
      </c>
      <c r="B3" s="85"/>
      <c r="C3" s="85"/>
      <c r="D3" s="42"/>
    </row>
    <row r="4" spans="1:5" x14ac:dyDescent="0.25">
      <c r="A4" s="84" t="s">
        <v>87</v>
      </c>
      <c r="B4" s="84"/>
      <c r="C4" s="84"/>
      <c r="D4" s="41"/>
    </row>
    <row r="5" spans="1:5" x14ac:dyDescent="0.25">
      <c r="A5" s="86"/>
      <c r="B5" s="86"/>
      <c r="C5" s="86"/>
    </row>
    <row r="6" spans="1:5" x14ac:dyDescent="0.25">
      <c r="A6" s="42"/>
      <c r="B6" s="52" t="s">
        <v>71</v>
      </c>
      <c r="C6" s="53">
        <f>'1кв'!B45</f>
        <v>20940.96</v>
      </c>
      <c r="D6" s="43"/>
    </row>
    <row r="7" spans="1:5" x14ac:dyDescent="0.25">
      <c r="A7" s="42"/>
      <c r="B7" s="52" t="s">
        <v>92</v>
      </c>
      <c r="C7" s="53"/>
      <c r="D7" s="43"/>
    </row>
    <row r="8" spans="1:5" x14ac:dyDescent="0.25">
      <c r="A8" s="44" t="s">
        <v>72</v>
      </c>
      <c r="B8" s="54" t="s">
        <v>73</v>
      </c>
      <c r="C8" s="55">
        <f>'1кв'!B47+'2кв'!B45+'3кв'!B47+'4кв'!B46</f>
        <v>186433.99</v>
      </c>
      <c r="D8" s="45"/>
    </row>
    <row r="9" spans="1:5" x14ac:dyDescent="0.25">
      <c r="A9" s="35"/>
      <c r="B9" s="54" t="s">
        <v>74</v>
      </c>
      <c r="C9" s="53">
        <f>SUM(C8:C8)</f>
        <v>186433.99</v>
      </c>
      <c r="D9" s="43"/>
    </row>
    <row r="10" spans="1:5" x14ac:dyDescent="0.25">
      <c r="B10" s="82"/>
      <c r="C10" s="83"/>
      <c r="D10" s="46"/>
    </row>
    <row r="11" spans="1:5" x14ac:dyDescent="0.25">
      <c r="A11" s="47" t="s">
        <v>75</v>
      </c>
      <c r="B11" s="56" t="s">
        <v>44</v>
      </c>
      <c r="C11" s="57">
        <f>'1кв'!E22+'2кв'!E22+'3кв'!E22+'4кв'!E22</f>
        <v>93851.027999999991</v>
      </c>
      <c r="D11" s="46"/>
    </row>
    <row r="12" spans="1:5" x14ac:dyDescent="0.25">
      <c r="B12" s="58" t="s">
        <v>43</v>
      </c>
      <c r="C12" s="57">
        <f>'1кв'!E24+'2кв'!E24+'3кв'!E24+'4кв'!E24</f>
        <v>26754.774000000005</v>
      </c>
      <c r="D12" s="46"/>
      <c r="E12" s="48"/>
    </row>
    <row r="13" spans="1:5" ht="31.5" x14ac:dyDescent="0.25">
      <c r="B13" s="58" t="s">
        <v>76</v>
      </c>
      <c r="C13" s="57">
        <f>'1кв'!E23+'2кв'!E23+'3кв'!E23+'4кв'!E23</f>
        <v>8698.36</v>
      </c>
      <c r="D13" s="46"/>
    </row>
    <row r="14" spans="1:5" x14ac:dyDescent="0.25">
      <c r="A14" s="47"/>
      <c r="B14" s="59" t="s">
        <v>31</v>
      </c>
      <c r="C14" s="57">
        <f>'1кв'!E25+'2кв'!E25+'3кв'!E25+'4кв'!E25</f>
        <v>1531.35</v>
      </c>
      <c r="D14" s="46"/>
    </row>
    <row r="15" spans="1:5" x14ac:dyDescent="0.25">
      <c r="A15" s="47"/>
      <c r="B15" s="60" t="s">
        <v>77</v>
      </c>
      <c r="C15" s="57" t="s">
        <v>97</v>
      </c>
      <c r="D15" s="46"/>
    </row>
    <row r="16" spans="1:5" x14ac:dyDescent="0.25">
      <c r="A16" s="47"/>
      <c r="B16" s="60" t="s">
        <v>98</v>
      </c>
      <c r="C16" s="57">
        <f>SUM(C17:C21)</f>
        <v>73812.329999999987</v>
      </c>
      <c r="D16" s="46"/>
    </row>
    <row r="17" spans="1:6" x14ac:dyDescent="0.25">
      <c r="A17" s="47"/>
      <c r="B17" s="61" t="s">
        <v>78</v>
      </c>
      <c r="C17" s="57"/>
      <c r="D17" s="46"/>
    </row>
    <row r="18" spans="1:6" x14ac:dyDescent="0.25">
      <c r="A18" s="47"/>
      <c r="B18" s="61" t="s">
        <v>93</v>
      </c>
      <c r="C18" s="57">
        <f>'1кв'!E27</f>
        <v>12990.78</v>
      </c>
      <c r="D18" s="46"/>
    </row>
    <row r="19" spans="1:6" x14ac:dyDescent="0.25">
      <c r="A19" s="47"/>
      <c r="B19" s="61" t="s">
        <v>94</v>
      </c>
      <c r="C19" s="57">
        <f>'1кв'!E26</f>
        <v>19500</v>
      </c>
      <c r="D19" s="46"/>
    </row>
    <row r="20" spans="1:6" x14ac:dyDescent="0.25">
      <c r="A20" s="47"/>
      <c r="B20" s="61" t="s">
        <v>95</v>
      </c>
      <c r="C20" s="57">
        <f>'3кв'!E26</f>
        <v>40681.49</v>
      </c>
      <c r="D20" s="46"/>
    </row>
    <row r="21" spans="1:6" x14ac:dyDescent="0.25">
      <c r="A21" s="47"/>
      <c r="B21" s="61" t="s">
        <v>96</v>
      </c>
      <c r="C21" s="57">
        <f>'3кв'!E27</f>
        <v>640.05999999999995</v>
      </c>
      <c r="D21" s="46"/>
    </row>
    <row r="22" spans="1:6" x14ac:dyDescent="0.25">
      <c r="B22" s="62" t="s">
        <v>79</v>
      </c>
      <c r="C22" s="53">
        <f>SUM(C11:C16)</f>
        <v>204647.842</v>
      </c>
      <c r="D22" s="46"/>
      <c r="E22" s="48"/>
      <c r="F22" s="48"/>
    </row>
    <row r="23" spans="1:6" x14ac:dyDescent="0.25">
      <c r="B23" s="63" t="s">
        <v>80</v>
      </c>
      <c r="C23" s="53">
        <f>(C6+C9)-C22</f>
        <v>2727.1079999999783</v>
      </c>
      <c r="D23" s="46"/>
      <c r="E23" s="48"/>
    </row>
    <row r="24" spans="1:6" x14ac:dyDescent="0.25">
      <c r="B24" s="44"/>
      <c r="C24" s="49"/>
      <c r="D24" s="46"/>
    </row>
    <row r="25" spans="1:6" x14ac:dyDescent="0.25">
      <c r="B25" s="44" t="s">
        <v>99</v>
      </c>
      <c r="C25" s="44"/>
      <c r="D25" s="46"/>
    </row>
    <row r="26" spans="1:6" x14ac:dyDescent="0.25">
      <c r="B26" s="44" t="s">
        <v>100</v>
      </c>
      <c r="C26" s="44">
        <v>0</v>
      </c>
      <c r="D26" s="46"/>
    </row>
    <row r="27" spans="1:6" x14ac:dyDescent="0.25">
      <c r="B27" s="51" t="s">
        <v>101</v>
      </c>
      <c r="C27" s="51">
        <v>0</v>
      </c>
      <c r="D27" s="46"/>
    </row>
    <row r="28" spans="1:6" x14ac:dyDescent="0.25">
      <c r="B28" s="44" t="s">
        <v>102</v>
      </c>
      <c r="C28" s="44">
        <f>C27-C26</f>
        <v>0</v>
      </c>
      <c r="D28" s="46"/>
    </row>
    <row r="29" spans="1:6" x14ac:dyDescent="0.25">
      <c r="B29" s="44"/>
      <c r="C29" s="49"/>
      <c r="D29" s="46"/>
    </row>
    <row r="30" spans="1:6" x14ac:dyDescent="0.25">
      <c r="B30" s="44"/>
      <c r="C30" s="49"/>
      <c r="D30" s="46"/>
    </row>
    <row r="31" spans="1:6" x14ac:dyDescent="0.25">
      <c r="A31" s="44" t="s">
        <v>81</v>
      </c>
      <c r="C31" s="49"/>
      <c r="D31" s="46"/>
    </row>
    <row r="32" spans="1:6" x14ac:dyDescent="0.25">
      <c r="B32" s="44"/>
      <c r="C32" s="49"/>
      <c r="D32" s="46"/>
    </row>
    <row r="33" spans="1:4" x14ac:dyDescent="0.25">
      <c r="B33" s="44"/>
      <c r="C33" s="49"/>
      <c r="D33" s="46"/>
    </row>
    <row r="34" spans="1:4" x14ac:dyDescent="0.25">
      <c r="A34" s="1" t="s">
        <v>82</v>
      </c>
      <c r="B34" s="44" t="s">
        <v>83</v>
      </c>
      <c r="C34" s="49"/>
      <c r="D34" s="46"/>
    </row>
    <row r="35" spans="1:4" x14ac:dyDescent="0.25">
      <c r="B35" s="44" t="s">
        <v>84</v>
      </c>
      <c r="C35" s="49"/>
      <c r="D35" s="46"/>
    </row>
    <row r="36" spans="1:4" x14ac:dyDescent="0.25">
      <c r="B36" s="44" t="s">
        <v>85</v>
      </c>
      <c r="C36" s="49"/>
      <c r="D36" s="46"/>
    </row>
    <row r="37" spans="1:4" x14ac:dyDescent="0.25">
      <c r="B37" s="44"/>
      <c r="C37" s="49"/>
      <c r="D37" s="46"/>
    </row>
    <row r="38" spans="1:4" x14ac:dyDescent="0.25">
      <c r="B38" s="44"/>
      <c r="C38" s="49"/>
      <c r="D38" s="46"/>
    </row>
    <row r="39" spans="1:4" x14ac:dyDescent="0.25">
      <c r="B39" s="44" t="s">
        <v>86</v>
      </c>
      <c r="C39" s="49"/>
      <c r="D39" s="46"/>
    </row>
    <row r="40" spans="1:4" x14ac:dyDescent="0.25">
      <c r="B40" s="44"/>
      <c r="C40" s="49"/>
      <c r="D40" s="46"/>
    </row>
    <row r="41" spans="1:4" x14ac:dyDescent="0.25">
      <c r="B41" s="44"/>
      <c r="C41" s="49"/>
      <c r="D41" s="46"/>
    </row>
    <row r="42" spans="1:4" x14ac:dyDescent="0.25">
      <c r="B42" s="44"/>
      <c r="C42" s="49"/>
      <c r="D42" s="46"/>
    </row>
    <row r="43" spans="1:4" x14ac:dyDescent="0.25">
      <c r="B43" s="44"/>
      <c r="C43" s="49"/>
      <c r="D43" s="46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2022-03-22T12:32:51Z</dcterms:modified>
</cp:coreProperties>
</file>