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7" r:id="rId1"/>
    <sheet name="2кв" sheetId="18" r:id="rId2"/>
    <sheet name="3кв" sheetId="19" r:id="rId3"/>
    <sheet name="4 кв" sheetId="20" r:id="rId4"/>
    <sheet name="отчет" sheetId="21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 кв'!$A$1:$E$48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C23" i="21" l="1"/>
  <c r="C14" i="21" l="1"/>
  <c r="C13" i="21"/>
  <c r="C12" i="21"/>
  <c r="C11" i="21"/>
  <c r="C17" i="21" s="1"/>
  <c r="C8" i="21"/>
  <c r="C9" i="21" s="1"/>
  <c r="C6" i="21"/>
  <c r="B47" i="20"/>
  <c r="B44" i="20"/>
  <c r="C18" i="21" l="1"/>
  <c r="E24" i="20"/>
  <c r="E23" i="20"/>
  <c r="E27" i="20" s="1"/>
  <c r="E22" i="20"/>
  <c r="B48" i="20" l="1"/>
  <c r="B44" i="19"/>
  <c r="E24" i="19"/>
  <c r="E23" i="19"/>
  <c r="E22" i="19"/>
  <c r="E27" i="19" s="1"/>
  <c r="B47" i="19" s="1"/>
  <c r="B48" i="19" l="1"/>
  <c r="B44" i="18"/>
  <c r="E24" i="18"/>
  <c r="E23" i="18" l="1"/>
  <c r="E22" i="18"/>
  <c r="E27" i="18" s="1"/>
  <c r="B47" i="18" s="1"/>
  <c r="B48" i="18" s="1"/>
  <c r="E27" i="17" l="1"/>
  <c r="B47" i="17" s="1"/>
  <c r="E24" i="17"/>
  <c r="E23" i="17"/>
  <c r="E22" i="17"/>
  <c r="B48" i="17" l="1"/>
</calcChain>
</file>

<file path=xl/sharedStrings.xml><?xml version="1.0" encoding="utf-8"?>
<sst xmlns="http://schemas.openxmlformats.org/spreadsheetml/2006/main" count="256" uniqueCount="95">
  <si>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</si>
  <si>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</si>
  <si>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</si>
  <si>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</si>
  <si>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</si>
  <si>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</si>
  <si>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</si>
  <si>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</si>
  <si>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</si>
  <si>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</si>
  <si>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</si>
  <si>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</si>
  <si>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</si>
  <si>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</si>
  <si>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</si>
  <si>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</si>
  <si>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</si>
  <si>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</si>
  <si>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</si>
  <si>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</si>
  <si>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</si>
  <si>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</si>
  <si>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</si>
  <si>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</si>
  <si>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</si>
  <si>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</si>
  <si>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</si>
  <si>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Путриной Лидии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</si>
  <si>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№41 от 23.06.2013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</si>
  <si>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</si>
  <si>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</si>
  <si>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</si>
  <si>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</si>
  <si>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</si>
  <si>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Путриной Л.П.</t>
  </si>
  <si>
    <t>Информация для собственников:</t>
  </si>
  <si>
    <t xml:space="preserve">Итого остаток на конец квартала </t>
  </si>
  <si>
    <t>Общая площадь квартир -720,3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</si>
  <si>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</si>
  <si>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</si>
  <si>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</si>
  <si>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</si>
  <si>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</si>
  <si>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руб.</t>
  </si>
  <si>
    <t>1 квартал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</si>
  <si>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</si>
  <si>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</si>
  <si>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40670,17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</si>
  <si>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</si>
  <si>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</si>
  <si>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тридцать пять тысяч сто десять рублей 70 копеек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</si>
  <si>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Хинаныч Наталья Борисовна</t>
    </r>
  </si>
  <si>
    <t>Заказчик - Собственники МКД, в лице председателя совета МКД  Хинаныч Н.Б.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</si>
  <si>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18.07.2021г.</t>
    </r>
  </si>
  <si>
    <t>за 2 квартал 2021 года</t>
  </si>
  <si>
    <t>"30" 06 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</si>
  <si>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</si>
  <si>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</si>
  <si>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           2. Всего за период с "01" 04 2021 г. по "30" 06 2021 г. выполнено работ (оказано услуг) на общую сумму тридцать четыре тысячи двести семьдесят пять рублей 94 копейки</t>
  </si>
  <si>
    <t>Предъявлено населению 38896,2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</si>
  <si>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</si>
  <si>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</si>
  <si>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04 2021 г. по "30" 06 2021 г. выполнено работ (оказано услуг) на общую сумму тридцать шесть тысяч девятьсот сорок шесть рублей 68 копеек</t>
  </si>
  <si>
    <t>Предъявлено населению 39976,65</t>
  </si>
  <si>
    <t>за 3 квартал 2021 года</t>
  </si>
  <si>
    <t>"30" 09  2021 г.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</si>
  <si>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</si>
  <si>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</si>
  <si>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</si>
  <si>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</si>
  <si>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</si>
  <si>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</si>
  <si>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</si>
  <si>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</si>
  <si>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</si>
  <si>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Непредвиденные расходы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</si>
  <si>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</si>
  <si>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</si>
  <si>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</si>
  <si>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</si>
  <si>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</si>
  <si>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</si>
  <si>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</si>
  <si>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</si>
  <si>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17</t>
  </si>
  <si>
    <t>за 4 квартал 2021 года</t>
  </si>
  <si>
    <t>"31" 12  2021 г.</t>
  </si>
  <si>
    <t>4 квартал</t>
  </si>
  <si>
    <t xml:space="preserve">           2. Всего за период с "01" 10 2021 г. по "31" 12 2021 г. выполнено работ (оказано услуг) на общую сумму тридцать шесть тысяч девятьсот сорок шесть рублей 68 копеек</t>
  </si>
  <si>
    <t>Начислено всего 157 745,70</t>
  </si>
  <si>
    <t>-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</si>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</sst>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2" fontId="7" fillId="0" borderId="0" xfId="1" applyNumberFormat="1" applyFont="1" applyAlignment="1">
      <alignment wrapText="1"/>
    </xf>
    <xf numFmtId="0" fontId="4" fillId="0" borderId="0" xfId="0" applyFont="1" applyAlignment="1"/>
    <xf numFmtId="2" fontId="4" fillId="0" borderId="0" xfId="1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7" fillId="0" borderId="4" xfId="0" applyFont="1" applyBorder="1" applyAlignment="1">
      <alignment vertical="center" wrapText="1"/>
    </xf>
    <xf numFmtId="2" fontId="7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/>
    <xf numFmtId="0" fontId="3" fillId="0" borderId="0" xfId="0" applyFont="1" applyAlignment="1"/>
    <xf numFmtId="4" fontId="12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4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48</v>
      </c>
      <c r="B3" s="70"/>
      <c r="C3" s="70"/>
      <c r="D3" s="70"/>
      <c r="E3" s="70"/>
    </row>
    <row r="4" spans="1:5" s="1" customFormat="1" ht="15.75" x14ac:dyDescent="0.25">
      <c r="A4" s="21" t="s">
        <v>13</v>
      </c>
      <c r="B4" s="4"/>
      <c r="C4" s="4"/>
      <c r="D4" s="72" t="s">
        <v>49</v>
      </c>
      <c r="E4" s="72"/>
    </row>
    <row r="5" spans="1:5" x14ac:dyDescent="0.25">
      <c r="A5" s="24"/>
      <c r="B5" s="4"/>
      <c r="C5" s="4"/>
      <c r="D5" s="4"/>
      <c r="E5" s="4"/>
    </row>
    <row r="6" spans="1:5" ht="18.75" customHeight="1" x14ac:dyDescent="0.25">
      <c r="A6" s="59" t="s">
        <v>0</v>
      </c>
      <c r="B6" s="59"/>
      <c r="C6" s="59"/>
      <c r="D6" s="59"/>
      <c r="E6" s="59"/>
    </row>
    <row r="7" spans="1:5" x14ac:dyDescent="0.25">
      <c r="A7" s="71" t="s">
        <v>26</v>
      </c>
      <c r="B7" s="71"/>
      <c r="C7" s="71"/>
      <c r="D7" s="71"/>
      <c r="E7" s="71"/>
    </row>
    <row r="8" spans="1:5" ht="19.5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27</v>
      </c>
      <c r="B9" s="59"/>
      <c r="C9" s="59"/>
      <c r="D9" s="59"/>
      <c r="E9" s="59"/>
    </row>
    <row r="10" spans="1:5" ht="23.25" customHeight="1" x14ac:dyDescent="0.25">
      <c r="A10" s="73" t="s">
        <v>14</v>
      </c>
      <c r="B10" s="74"/>
      <c r="C10" s="74"/>
      <c r="D10" s="74"/>
      <c r="E10" s="74"/>
    </row>
    <row r="11" spans="1:5" ht="30" customHeight="1" x14ac:dyDescent="0.25">
      <c r="A11" s="59" t="s">
        <v>28</v>
      </c>
      <c r="B11" s="59"/>
      <c r="C11" s="59"/>
      <c r="D11" s="59"/>
      <c r="E11" s="59"/>
    </row>
    <row r="12" spans="1:5" ht="20.25" customHeight="1" x14ac:dyDescent="0.25">
      <c r="A12" s="63" t="s">
        <v>15</v>
      </c>
      <c r="B12" s="64"/>
      <c r="C12" s="64"/>
      <c r="D12" s="64"/>
      <c r="E12" s="64"/>
    </row>
    <row r="13" spans="1:5" ht="21" customHeight="1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29.45" customHeight="1" x14ac:dyDescent="0.25">
      <c r="A17" s="59" t="s">
        <v>17</v>
      </c>
      <c r="B17" s="59"/>
      <c r="C17" s="59"/>
      <c r="D17" s="59"/>
      <c r="E17" s="59"/>
    </row>
    <row r="18" spans="1:7" ht="55.9" customHeight="1" x14ac:dyDescent="0.25">
      <c r="A18" s="59" t="s">
        <v>29</v>
      </c>
      <c r="B18" s="59"/>
      <c r="C18" s="59"/>
      <c r="D18" s="59"/>
      <c r="E18" s="59"/>
    </row>
    <row r="19" spans="1:7" ht="30.75" customHeight="1" x14ac:dyDescent="0.25">
      <c r="A19" s="65" t="s">
        <v>30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11.7</v>
      </c>
      <c r="E22" s="7">
        <f>D22*F20*G20</f>
        <v>25282.529999999995</v>
      </c>
    </row>
    <row r="23" spans="1:7" x14ac:dyDescent="0.25">
      <c r="A23" s="6" t="s">
        <v>40</v>
      </c>
      <c r="B23" s="8" t="s">
        <v>24</v>
      </c>
      <c r="C23" s="3" t="s">
        <v>4</v>
      </c>
      <c r="D23" s="3">
        <v>3.43</v>
      </c>
      <c r="E23" s="7">
        <f>D23*F20*G20</f>
        <v>7411.8869999999997</v>
      </c>
    </row>
    <row r="24" spans="1:7" ht="75" x14ac:dyDescent="0.25">
      <c r="A24" s="6" t="s">
        <v>46</v>
      </c>
      <c r="B24" s="8" t="s">
        <v>44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44</v>
      </c>
      <c r="C25" s="3" t="s">
        <v>43</v>
      </c>
      <c r="D25" s="3"/>
      <c r="E25" s="7">
        <v>44</v>
      </c>
    </row>
    <row r="26" spans="1:7" x14ac:dyDescent="0.25">
      <c r="A26" s="20"/>
      <c r="B26" s="8"/>
      <c r="C26" s="3"/>
      <c r="D26" s="3"/>
      <c r="E26" s="7"/>
    </row>
    <row r="27" spans="1:7" s="12" customFormat="1" ht="14.25" x14ac:dyDescent="0.2">
      <c r="A27" s="17" t="s">
        <v>25</v>
      </c>
      <c r="B27" s="9"/>
      <c r="C27" s="10"/>
      <c r="D27" s="10"/>
      <c r="E27" s="11">
        <f>SUM(E22:E26)</f>
        <v>35110.696999999993</v>
      </c>
    </row>
    <row r="29" spans="1:7" ht="29.25" customHeight="1" x14ac:dyDescent="0.25">
      <c r="A29" s="66" t="s">
        <v>50</v>
      </c>
      <c r="B29" s="66"/>
      <c r="C29" s="66"/>
      <c r="D29" s="66"/>
      <c r="E29" s="66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x14ac:dyDescent="0.25">
      <c r="A31" s="59" t="s">
        <v>20</v>
      </c>
      <c r="B31" s="59"/>
      <c r="C31" s="59"/>
      <c r="D31" s="59"/>
      <c r="E31" s="59"/>
    </row>
    <row r="32" spans="1:7" ht="28.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23"/>
      <c r="B38" s="23"/>
      <c r="C38" s="23"/>
      <c r="D38" s="23"/>
      <c r="E38" s="23"/>
    </row>
    <row r="39" spans="1:5" x14ac:dyDescent="0.25">
      <c r="A39" s="60" t="s">
        <v>34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2" t="s">
        <v>37</v>
      </c>
    </row>
    <row r="43" spans="1:5" x14ac:dyDescent="0.25">
      <c r="A43" s="12" t="s">
        <v>35</v>
      </c>
    </row>
    <row r="44" spans="1:5" x14ac:dyDescent="0.25">
      <c r="A44" s="2" t="s">
        <v>41</v>
      </c>
      <c r="B44" s="13">
        <v>-14534.67</v>
      </c>
    </row>
    <row r="45" spans="1:5" x14ac:dyDescent="0.25">
      <c r="A45" s="14" t="s">
        <v>47</v>
      </c>
      <c r="B45" s="15"/>
    </row>
    <row r="46" spans="1:5" x14ac:dyDescent="0.25">
      <c r="A46" s="2" t="s">
        <v>38</v>
      </c>
      <c r="B46" s="15">
        <v>31100.400000000001</v>
      </c>
    </row>
    <row r="47" spans="1:5" ht="30" x14ac:dyDescent="0.25">
      <c r="A47" s="22" t="s">
        <v>39</v>
      </c>
      <c r="B47" s="16">
        <f>E27</f>
        <v>35110.696999999993</v>
      </c>
    </row>
    <row r="48" spans="1:5" x14ac:dyDescent="0.25">
      <c r="A48" s="12" t="s">
        <v>36</v>
      </c>
      <c r="B48" s="18">
        <f>B44+B46-B47</f>
        <v>-18544.96699999999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A24" sqref="A24:B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54</v>
      </c>
      <c r="B3" s="70"/>
      <c r="C3" s="70"/>
      <c r="D3" s="70"/>
      <c r="E3" s="70"/>
    </row>
    <row r="4" spans="1:5" s="1" customFormat="1" ht="15.75" x14ac:dyDescent="0.25">
      <c r="A4" s="21" t="s">
        <v>13</v>
      </c>
      <c r="B4" s="4"/>
      <c r="C4" s="4"/>
      <c r="D4" s="72" t="s">
        <v>55</v>
      </c>
      <c r="E4" s="72"/>
    </row>
    <row r="5" spans="1:5" x14ac:dyDescent="0.25">
      <c r="A5" s="27"/>
      <c r="B5" s="4"/>
      <c r="C5" s="4"/>
      <c r="D5" s="4"/>
      <c r="E5" s="4"/>
    </row>
    <row r="6" spans="1:5" ht="18.75" customHeight="1" x14ac:dyDescent="0.25">
      <c r="A6" s="59" t="s">
        <v>0</v>
      </c>
      <c r="B6" s="59"/>
      <c r="C6" s="59"/>
      <c r="D6" s="59"/>
      <c r="E6" s="59"/>
    </row>
    <row r="7" spans="1:5" x14ac:dyDescent="0.25">
      <c r="A7" s="71" t="s">
        <v>26</v>
      </c>
      <c r="B7" s="71"/>
      <c r="C7" s="71"/>
      <c r="D7" s="71"/>
      <c r="E7" s="71"/>
    </row>
    <row r="8" spans="1:5" ht="19.5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51</v>
      </c>
      <c r="B9" s="59"/>
      <c r="C9" s="59"/>
      <c r="D9" s="59"/>
      <c r="E9" s="59"/>
    </row>
    <row r="10" spans="1:5" ht="23.25" customHeight="1" x14ac:dyDescent="0.25">
      <c r="A10" s="73" t="s">
        <v>14</v>
      </c>
      <c r="B10" s="74"/>
      <c r="C10" s="74"/>
      <c r="D10" s="74"/>
      <c r="E10" s="74"/>
    </row>
    <row r="11" spans="1:5" ht="30" customHeight="1" x14ac:dyDescent="0.25">
      <c r="A11" s="59" t="s">
        <v>53</v>
      </c>
      <c r="B11" s="59"/>
      <c r="C11" s="59"/>
      <c r="D11" s="59"/>
      <c r="E11" s="59"/>
    </row>
    <row r="12" spans="1:5" ht="20.25" customHeight="1" x14ac:dyDescent="0.25">
      <c r="A12" s="63" t="s">
        <v>15</v>
      </c>
      <c r="B12" s="64"/>
      <c r="C12" s="64"/>
      <c r="D12" s="64"/>
      <c r="E12" s="64"/>
    </row>
    <row r="13" spans="1:5" ht="21" customHeight="1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29.45" customHeight="1" x14ac:dyDescent="0.25">
      <c r="A17" s="59" t="s">
        <v>17</v>
      </c>
      <c r="B17" s="59"/>
      <c r="C17" s="59"/>
      <c r="D17" s="59"/>
      <c r="E17" s="59"/>
    </row>
    <row r="18" spans="1:7" ht="55.9" customHeight="1" x14ac:dyDescent="0.25">
      <c r="A18" s="59" t="s">
        <v>29</v>
      </c>
      <c r="B18" s="59"/>
      <c r="C18" s="59"/>
      <c r="D18" s="59"/>
      <c r="E18" s="59"/>
    </row>
    <row r="19" spans="1:7" ht="30.75" customHeight="1" x14ac:dyDescent="0.25">
      <c r="A19" s="65" t="s">
        <v>30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11.7</v>
      </c>
      <c r="E22" s="7">
        <f>D22*F20*G20</f>
        <v>25282.529999999995</v>
      </c>
    </row>
    <row r="23" spans="1:7" x14ac:dyDescent="0.25">
      <c r="A23" s="6" t="s">
        <v>40</v>
      </c>
      <c r="B23" s="8" t="s">
        <v>24</v>
      </c>
      <c r="C23" s="3" t="s">
        <v>4</v>
      </c>
      <c r="D23" s="3">
        <v>3.43</v>
      </c>
      <c r="E23" s="7">
        <f>D23*F20*G20</f>
        <v>7411.8869999999997</v>
      </c>
    </row>
    <row r="24" spans="1:7" ht="60" x14ac:dyDescent="0.25">
      <c r="A24" s="6" t="s">
        <v>56</v>
      </c>
      <c r="B24" s="8" t="s">
        <v>57</v>
      </c>
      <c r="C24" s="3" t="s">
        <v>4</v>
      </c>
      <c r="D24" s="3"/>
      <c r="E24" s="7">
        <f>790.76*2</f>
        <v>1581.52</v>
      </c>
    </row>
    <row r="25" spans="1:7" x14ac:dyDescent="0.25">
      <c r="A25" s="6" t="s">
        <v>31</v>
      </c>
      <c r="B25" s="8" t="s">
        <v>57</v>
      </c>
      <c r="C25" s="3" t="s">
        <v>43</v>
      </c>
      <c r="D25" s="3"/>
      <c r="E25" s="7">
        <v>0</v>
      </c>
    </row>
    <row r="26" spans="1:7" x14ac:dyDescent="0.25">
      <c r="A26" s="20"/>
      <c r="B26" s="8"/>
      <c r="C26" s="3"/>
      <c r="D26" s="3"/>
      <c r="E26" s="7"/>
    </row>
    <row r="27" spans="1:7" s="12" customFormat="1" ht="14.25" x14ac:dyDescent="0.2">
      <c r="A27" s="17" t="s">
        <v>25</v>
      </c>
      <c r="B27" s="9"/>
      <c r="C27" s="10"/>
      <c r="D27" s="10"/>
      <c r="E27" s="11">
        <f>SUM(E22:E26)</f>
        <v>34275.936999999991</v>
      </c>
    </row>
    <row r="29" spans="1:7" ht="29.25" customHeight="1" x14ac:dyDescent="0.25">
      <c r="A29" s="75" t="s">
        <v>58</v>
      </c>
      <c r="B29" s="75"/>
      <c r="C29" s="75"/>
      <c r="D29" s="75"/>
      <c r="E29" s="75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x14ac:dyDescent="0.25">
      <c r="A31" s="59" t="s">
        <v>20</v>
      </c>
      <c r="B31" s="59"/>
      <c r="C31" s="59"/>
      <c r="D31" s="59"/>
      <c r="E31" s="59"/>
    </row>
    <row r="32" spans="1:7" ht="28.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60" t="s">
        <v>52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2" t="s">
        <v>37</v>
      </c>
    </row>
    <row r="43" spans="1:5" x14ac:dyDescent="0.25">
      <c r="A43" s="12" t="s">
        <v>35</v>
      </c>
    </row>
    <row r="44" spans="1:5" x14ac:dyDescent="0.25">
      <c r="A44" s="2" t="s">
        <v>41</v>
      </c>
      <c r="B44" s="13">
        <f>'1кв'!B48</f>
        <v>-18544.96699999999</v>
      </c>
    </row>
    <row r="45" spans="1:5" x14ac:dyDescent="0.25">
      <c r="A45" s="14" t="s">
        <v>59</v>
      </c>
      <c r="B45" s="15"/>
    </row>
    <row r="46" spans="1:5" x14ac:dyDescent="0.25">
      <c r="A46" s="2" t="s">
        <v>38</v>
      </c>
      <c r="B46" s="15">
        <v>33926.910000000003</v>
      </c>
    </row>
    <row r="47" spans="1:5" ht="30" x14ac:dyDescent="0.25">
      <c r="A47" s="25" t="s">
        <v>39</v>
      </c>
      <c r="B47" s="16">
        <f>E27</f>
        <v>34275.936999999991</v>
      </c>
    </row>
    <row r="48" spans="1:5" x14ac:dyDescent="0.25">
      <c r="A48" s="12" t="s">
        <v>36</v>
      </c>
      <c r="B48" s="18">
        <f>B44+B46-B47</f>
        <v>-18893.993999999977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A18" sqref="A18:E1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64</v>
      </c>
      <c r="B3" s="70"/>
      <c r="C3" s="70"/>
      <c r="D3" s="70"/>
      <c r="E3" s="70"/>
    </row>
    <row r="4" spans="1:5" s="1" customFormat="1" ht="15.75" x14ac:dyDescent="0.25">
      <c r="A4" s="21" t="s">
        <v>13</v>
      </c>
      <c r="B4" s="4"/>
      <c r="C4" s="4"/>
      <c r="D4" s="72" t="s">
        <v>65</v>
      </c>
      <c r="E4" s="72"/>
    </row>
    <row r="5" spans="1:5" x14ac:dyDescent="0.25">
      <c r="A5" s="29"/>
      <c r="B5" s="4"/>
      <c r="C5" s="4"/>
      <c r="D5" s="4"/>
      <c r="E5" s="4"/>
    </row>
    <row r="6" spans="1:5" ht="18.75" customHeight="1" x14ac:dyDescent="0.25">
      <c r="A6" s="59" t="s">
        <v>0</v>
      </c>
      <c r="B6" s="59"/>
      <c r="C6" s="59"/>
      <c r="D6" s="59"/>
      <c r="E6" s="59"/>
    </row>
    <row r="7" spans="1:5" x14ac:dyDescent="0.25">
      <c r="A7" s="71" t="s">
        <v>26</v>
      </c>
      <c r="B7" s="71"/>
      <c r="C7" s="71"/>
      <c r="D7" s="71"/>
      <c r="E7" s="71"/>
    </row>
    <row r="8" spans="1:5" ht="19.5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51</v>
      </c>
      <c r="B9" s="59"/>
      <c r="C9" s="59"/>
      <c r="D9" s="59"/>
      <c r="E9" s="59"/>
    </row>
    <row r="10" spans="1:5" ht="23.25" customHeight="1" x14ac:dyDescent="0.25">
      <c r="A10" s="73" t="s">
        <v>14</v>
      </c>
      <c r="B10" s="74"/>
      <c r="C10" s="74"/>
      <c r="D10" s="74"/>
      <c r="E10" s="74"/>
    </row>
    <row r="11" spans="1:5" ht="30" customHeight="1" x14ac:dyDescent="0.25">
      <c r="A11" s="59" t="s">
        <v>53</v>
      </c>
      <c r="B11" s="59"/>
      <c r="C11" s="59"/>
      <c r="D11" s="59"/>
      <c r="E11" s="59"/>
    </row>
    <row r="12" spans="1:5" ht="20.25" customHeight="1" x14ac:dyDescent="0.25">
      <c r="A12" s="63" t="s">
        <v>15</v>
      </c>
      <c r="B12" s="64"/>
      <c r="C12" s="64"/>
      <c r="D12" s="64"/>
      <c r="E12" s="64"/>
    </row>
    <row r="13" spans="1:5" ht="21" customHeight="1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29.45" customHeight="1" x14ac:dyDescent="0.25">
      <c r="A17" s="59" t="s">
        <v>17</v>
      </c>
      <c r="B17" s="59"/>
      <c r="C17" s="59"/>
      <c r="D17" s="59"/>
      <c r="E17" s="59"/>
    </row>
    <row r="18" spans="1:7" ht="55.9" customHeight="1" x14ac:dyDescent="0.25">
      <c r="A18" s="59" t="s">
        <v>29</v>
      </c>
      <c r="B18" s="59"/>
      <c r="C18" s="59"/>
      <c r="D18" s="59"/>
      <c r="E18" s="59"/>
    </row>
    <row r="19" spans="1:7" ht="30.75" customHeight="1" x14ac:dyDescent="0.25">
      <c r="A19" s="65" t="s">
        <v>30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12.4</v>
      </c>
      <c r="E22" s="7">
        <f>D22*F20*G20</f>
        <v>26795.159999999996</v>
      </c>
    </row>
    <row r="23" spans="1:7" x14ac:dyDescent="0.25">
      <c r="A23" s="6" t="s">
        <v>40</v>
      </c>
      <c r="B23" s="8" t="s">
        <v>24</v>
      </c>
      <c r="C23" s="3" t="s">
        <v>4</v>
      </c>
      <c r="D23" s="3">
        <v>3.6</v>
      </c>
      <c r="E23" s="7">
        <f>D23*F20*G20</f>
        <v>7779.24</v>
      </c>
    </row>
    <row r="24" spans="1:7" ht="45" x14ac:dyDescent="0.25">
      <c r="A24" s="6" t="s">
        <v>60</v>
      </c>
      <c r="B24" s="8" t="s">
        <v>61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61</v>
      </c>
      <c r="C25" s="3" t="s">
        <v>43</v>
      </c>
      <c r="D25" s="3"/>
      <c r="E25" s="7">
        <v>0</v>
      </c>
    </row>
    <row r="26" spans="1:7" x14ac:dyDescent="0.25">
      <c r="A26" s="20"/>
      <c r="B26" s="8"/>
      <c r="C26" s="3"/>
      <c r="D26" s="3"/>
      <c r="E26" s="7"/>
    </row>
    <row r="27" spans="1:7" s="12" customFormat="1" ht="14.25" x14ac:dyDescent="0.2">
      <c r="A27" s="17" t="s">
        <v>25</v>
      </c>
      <c r="B27" s="9"/>
      <c r="C27" s="10"/>
      <c r="D27" s="10"/>
      <c r="E27" s="11">
        <f>SUM(E22:E26)</f>
        <v>36946.679999999993</v>
      </c>
    </row>
    <row r="29" spans="1:7" ht="29.25" customHeight="1" x14ac:dyDescent="0.25">
      <c r="A29" s="75" t="s">
        <v>62</v>
      </c>
      <c r="B29" s="75"/>
      <c r="C29" s="75"/>
      <c r="D29" s="75"/>
      <c r="E29" s="75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x14ac:dyDescent="0.25">
      <c r="A31" s="59" t="s">
        <v>20</v>
      </c>
      <c r="B31" s="59"/>
      <c r="C31" s="59"/>
      <c r="D31" s="59"/>
      <c r="E31" s="59"/>
    </row>
    <row r="32" spans="1:7" ht="28.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60" t="s">
        <v>52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2" t="s">
        <v>37</v>
      </c>
    </row>
    <row r="43" spans="1:5" x14ac:dyDescent="0.25">
      <c r="A43" s="12" t="s">
        <v>35</v>
      </c>
    </row>
    <row r="44" spans="1:5" x14ac:dyDescent="0.25">
      <c r="A44" s="2" t="s">
        <v>41</v>
      </c>
      <c r="B44" s="13">
        <f>'2кв'!B48</f>
        <v>-18893.993999999977</v>
      </c>
    </row>
    <row r="45" spans="1:5" x14ac:dyDescent="0.25">
      <c r="A45" s="14" t="s">
        <v>63</v>
      </c>
      <c r="B45" s="15"/>
    </row>
    <row r="46" spans="1:5" x14ac:dyDescent="0.25">
      <c r="A46" s="2" t="s">
        <v>38</v>
      </c>
      <c r="B46" s="15">
        <v>34946.07</v>
      </c>
    </row>
    <row r="47" spans="1:5" ht="30" x14ac:dyDescent="0.25">
      <c r="A47" s="30" t="s">
        <v>39</v>
      </c>
      <c r="B47" s="16">
        <f>E27</f>
        <v>36946.679999999993</v>
      </c>
    </row>
    <row r="48" spans="1:5" x14ac:dyDescent="0.25">
      <c r="A48" s="12" t="s">
        <v>36</v>
      </c>
      <c r="B48" s="18">
        <f>B44+B46-B47</f>
        <v>-20894.60399999997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7" zoomScaleNormal="100" zoomScaleSheetLayoutView="100" workbookViewId="0">
      <selection activeCell="F21" sqref="F21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3" style="2" customWidth="1"/>
    <col min="4" max="4" width="16.140625" style="2" customWidth="1"/>
    <col min="5" max="5" width="12.42578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85</v>
      </c>
      <c r="B3" s="70"/>
      <c r="C3" s="70"/>
      <c r="D3" s="70"/>
      <c r="E3" s="70"/>
    </row>
    <row r="4" spans="1:5" s="1" customFormat="1" ht="15.75" x14ac:dyDescent="0.25">
      <c r="A4" s="21" t="s">
        <v>13</v>
      </c>
      <c r="B4" s="4"/>
      <c r="C4" s="4"/>
      <c r="D4" s="72" t="s">
        <v>86</v>
      </c>
      <c r="E4" s="72"/>
    </row>
    <row r="5" spans="1:5" x14ac:dyDescent="0.25">
      <c r="A5" s="32"/>
      <c r="B5" s="4"/>
      <c r="C5" s="4"/>
      <c r="D5" s="4"/>
      <c r="E5" s="4"/>
    </row>
    <row r="6" spans="1:5" ht="18.75" customHeight="1" x14ac:dyDescent="0.25">
      <c r="A6" s="59" t="s">
        <v>0</v>
      </c>
      <c r="B6" s="59"/>
      <c r="C6" s="59"/>
      <c r="D6" s="59"/>
      <c r="E6" s="59"/>
    </row>
    <row r="7" spans="1:5" x14ac:dyDescent="0.25">
      <c r="A7" s="71" t="s">
        <v>26</v>
      </c>
      <c r="B7" s="71"/>
      <c r="C7" s="71"/>
      <c r="D7" s="71"/>
      <c r="E7" s="71"/>
    </row>
    <row r="8" spans="1:5" ht="19.5" customHeight="1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51</v>
      </c>
      <c r="B9" s="59"/>
      <c r="C9" s="59"/>
      <c r="D9" s="59"/>
      <c r="E9" s="59"/>
    </row>
    <row r="10" spans="1:5" ht="23.25" customHeight="1" x14ac:dyDescent="0.25">
      <c r="A10" s="73" t="s">
        <v>14</v>
      </c>
      <c r="B10" s="74"/>
      <c r="C10" s="74"/>
      <c r="D10" s="74"/>
      <c r="E10" s="74"/>
    </row>
    <row r="11" spans="1:5" ht="30" customHeight="1" x14ac:dyDescent="0.25">
      <c r="A11" s="59" t="s">
        <v>53</v>
      </c>
      <c r="B11" s="59"/>
      <c r="C11" s="59"/>
      <c r="D11" s="59"/>
      <c r="E11" s="59"/>
    </row>
    <row r="12" spans="1:5" ht="20.25" customHeight="1" x14ac:dyDescent="0.25">
      <c r="A12" s="63" t="s">
        <v>15</v>
      </c>
      <c r="B12" s="64"/>
      <c r="C12" s="64"/>
      <c r="D12" s="64"/>
      <c r="E12" s="64"/>
    </row>
    <row r="13" spans="1:5" ht="21" customHeight="1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29.45" customHeight="1" x14ac:dyDescent="0.25">
      <c r="A17" s="59" t="s">
        <v>17</v>
      </c>
      <c r="B17" s="59"/>
      <c r="C17" s="59"/>
      <c r="D17" s="59"/>
      <c r="E17" s="59"/>
    </row>
    <row r="18" spans="1:7" ht="55.9" customHeight="1" x14ac:dyDescent="0.25">
      <c r="A18" s="59" t="s">
        <v>29</v>
      </c>
      <c r="B18" s="59"/>
      <c r="C18" s="59"/>
      <c r="D18" s="59"/>
      <c r="E18" s="59"/>
    </row>
    <row r="19" spans="1:7" ht="30.75" customHeight="1" x14ac:dyDescent="0.25">
      <c r="A19" s="65" t="s">
        <v>30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12.4</v>
      </c>
      <c r="E22" s="7">
        <f>D22*F20*G20</f>
        <v>26795.159999999996</v>
      </c>
    </row>
    <row r="23" spans="1:7" x14ac:dyDescent="0.25">
      <c r="A23" s="6" t="s">
        <v>40</v>
      </c>
      <c r="B23" s="8" t="s">
        <v>24</v>
      </c>
      <c r="C23" s="3" t="s">
        <v>4</v>
      </c>
      <c r="D23" s="3">
        <v>3.6</v>
      </c>
      <c r="E23" s="7">
        <f>D23*F20*G20</f>
        <v>7779.24</v>
      </c>
    </row>
    <row r="24" spans="1:7" ht="45" x14ac:dyDescent="0.25">
      <c r="A24" s="6" t="s">
        <v>60</v>
      </c>
      <c r="B24" s="8" t="s">
        <v>87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87</v>
      </c>
      <c r="C25" s="3" t="s">
        <v>43</v>
      </c>
      <c r="D25" s="3"/>
      <c r="E25" s="7">
        <v>0</v>
      </c>
    </row>
    <row r="26" spans="1:7" x14ac:dyDescent="0.25">
      <c r="A26" s="20"/>
      <c r="B26" s="8"/>
      <c r="C26" s="3"/>
      <c r="D26" s="3"/>
      <c r="E26" s="7"/>
    </row>
    <row r="27" spans="1:7" s="12" customFormat="1" ht="14.25" x14ac:dyDescent="0.2">
      <c r="A27" s="17" t="s">
        <v>25</v>
      </c>
      <c r="B27" s="9"/>
      <c r="C27" s="10"/>
      <c r="D27" s="10"/>
      <c r="E27" s="11">
        <f>SUM(E22:E26)</f>
        <v>36946.679999999993</v>
      </c>
    </row>
    <row r="29" spans="1:7" ht="29.25" customHeight="1" x14ac:dyDescent="0.25">
      <c r="A29" s="75" t="s">
        <v>88</v>
      </c>
      <c r="B29" s="75"/>
      <c r="C29" s="75"/>
      <c r="D29" s="75"/>
      <c r="E29" s="75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x14ac:dyDescent="0.25">
      <c r="A31" s="59" t="s">
        <v>20</v>
      </c>
      <c r="B31" s="59"/>
      <c r="C31" s="59"/>
      <c r="D31" s="59"/>
      <c r="E31" s="59"/>
    </row>
    <row r="32" spans="1:7" ht="28.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60" t="s">
        <v>52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2" t="s">
        <v>37</v>
      </c>
    </row>
    <row r="43" spans="1:5" x14ac:dyDescent="0.25">
      <c r="A43" s="12" t="s">
        <v>35</v>
      </c>
    </row>
    <row r="44" spans="1:5" x14ac:dyDescent="0.25">
      <c r="A44" s="2" t="s">
        <v>41</v>
      </c>
      <c r="B44" s="45">
        <f>'3кв'!B48</f>
        <v>-20894.60399999997</v>
      </c>
    </row>
    <row r="45" spans="1:5" x14ac:dyDescent="0.25">
      <c r="A45" s="14" t="s">
        <v>63</v>
      </c>
      <c r="B45" s="46"/>
    </row>
    <row r="46" spans="1:5" x14ac:dyDescent="0.25">
      <c r="A46" s="2" t="s">
        <v>38</v>
      </c>
      <c r="B46" s="46">
        <v>35592.15</v>
      </c>
    </row>
    <row r="47" spans="1:5" ht="30" x14ac:dyDescent="0.25">
      <c r="A47" s="33" t="s">
        <v>39</v>
      </c>
      <c r="B47" s="46">
        <f>E27</f>
        <v>36946.679999999993</v>
      </c>
    </row>
    <row r="48" spans="1:5" x14ac:dyDescent="0.25">
      <c r="A48" s="12" t="s">
        <v>36</v>
      </c>
      <c r="B48" s="45">
        <f>B44+B46-B47</f>
        <v>-22249.133999999962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topLeftCell="A4" zoomScaleNormal="100" zoomScaleSheetLayoutView="100" workbookViewId="0">
      <selection activeCell="C23" sqref="C23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44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78" t="s">
        <v>66</v>
      </c>
      <c r="B1" s="78"/>
      <c r="C1" s="78"/>
      <c r="D1" s="34"/>
    </row>
    <row r="2" spans="1:5" x14ac:dyDescent="0.25">
      <c r="A2" s="79" t="s">
        <v>67</v>
      </c>
      <c r="B2" s="79"/>
      <c r="C2" s="79"/>
      <c r="D2" s="35"/>
    </row>
    <row r="3" spans="1:5" x14ac:dyDescent="0.25">
      <c r="A3" s="79" t="s">
        <v>68</v>
      </c>
      <c r="B3" s="79"/>
      <c r="C3" s="79"/>
      <c r="D3" s="35"/>
    </row>
    <row r="4" spans="1:5" x14ac:dyDescent="0.25">
      <c r="A4" s="78" t="s">
        <v>84</v>
      </c>
      <c r="B4" s="78"/>
      <c r="C4" s="78"/>
      <c r="D4" s="34"/>
    </row>
    <row r="5" spans="1:5" x14ac:dyDescent="0.25">
      <c r="A5" s="80"/>
      <c r="B5" s="80"/>
      <c r="C5" s="80"/>
    </row>
    <row r="6" spans="1:5" x14ac:dyDescent="0.25">
      <c r="A6" s="35"/>
      <c r="B6" s="47" t="s">
        <v>69</v>
      </c>
      <c r="C6" s="48">
        <f>'1кв'!B44</f>
        <v>-14534.67</v>
      </c>
      <c r="D6" s="36"/>
    </row>
    <row r="7" spans="1:5" x14ac:dyDescent="0.25">
      <c r="A7" s="35"/>
      <c r="B7" s="47" t="s">
        <v>89</v>
      </c>
      <c r="C7" s="48"/>
      <c r="D7" s="36"/>
    </row>
    <row r="8" spans="1:5" x14ac:dyDescent="0.25">
      <c r="A8" s="37" t="s">
        <v>70</v>
      </c>
      <c r="B8" s="49" t="s">
        <v>71</v>
      </c>
      <c r="C8" s="50">
        <f>'1кв'!B46+'2кв'!B46+'3кв'!B46+'4 кв'!B46</f>
        <v>135565.53</v>
      </c>
      <c r="D8" s="38"/>
    </row>
    <row r="9" spans="1:5" x14ac:dyDescent="0.25">
      <c r="A9" s="39"/>
      <c r="B9" s="49" t="s">
        <v>72</v>
      </c>
      <c r="C9" s="48">
        <f>SUM(C8:C8)</f>
        <v>135565.53</v>
      </c>
      <c r="D9" s="36"/>
    </row>
    <row r="10" spans="1:5" x14ac:dyDescent="0.25">
      <c r="B10" s="76"/>
      <c r="C10" s="77"/>
      <c r="D10" s="40"/>
    </row>
    <row r="11" spans="1:5" x14ac:dyDescent="0.25">
      <c r="A11" s="41" t="s">
        <v>73</v>
      </c>
      <c r="B11" s="51" t="s">
        <v>74</v>
      </c>
      <c r="C11" s="52">
        <f>'1кв'!E22+'2кв'!E22+'3кв'!E22+'4 кв'!E22</f>
        <v>104155.37999999998</v>
      </c>
      <c r="D11" s="40"/>
    </row>
    <row r="12" spans="1:5" x14ac:dyDescent="0.25">
      <c r="B12" s="53" t="s">
        <v>40</v>
      </c>
      <c r="C12" s="52">
        <f>'1кв'!E23+'2кв'!E23+'3кв'!E23+'4 кв'!E23</f>
        <v>30382.254000000001</v>
      </c>
      <c r="D12" s="40"/>
      <c r="E12" s="42"/>
    </row>
    <row r="13" spans="1:5" ht="31.5" x14ac:dyDescent="0.25">
      <c r="B13" s="53" t="s">
        <v>60</v>
      </c>
      <c r="C13" s="52">
        <f>'1кв'!E24+'2кв'!E24+'3кв'!E24+'4 кв'!E24</f>
        <v>8698.36</v>
      </c>
      <c r="D13" s="40"/>
    </row>
    <row r="14" spans="1:5" x14ac:dyDescent="0.25">
      <c r="A14" s="41"/>
      <c r="B14" s="54" t="s">
        <v>31</v>
      </c>
      <c r="C14" s="52">
        <f>'1кв'!E25+'2кв'!E25+'3кв'!E25+'4 кв'!E25</f>
        <v>44</v>
      </c>
      <c r="D14" s="40"/>
    </row>
    <row r="15" spans="1:5" x14ac:dyDescent="0.25">
      <c r="A15" s="41"/>
      <c r="B15" s="55" t="s">
        <v>75</v>
      </c>
      <c r="C15" s="52" t="s">
        <v>90</v>
      </c>
      <c r="D15" s="40"/>
    </row>
    <row r="16" spans="1:5" x14ac:dyDescent="0.25">
      <c r="A16" s="41"/>
      <c r="B16" s="56"/>
      <c r="C16" s="52"/>
      <c r="D16" s="40"/>
    </row>
    <row r="17" spans="1:6" x14ac:dyDescent="0.25">
      <c r="B17" s="57" t="s">
        <v>76</v>
      </c>
      <c r="C17" s="48">
        <f>SUM(C11:C16)</f>
        <v>143279.99399999995</v>
      </c>
      <c r="D17" s="40"/>
      <c r="E17" s="42"/>
      <c r="F17" s="42"/>
    </row>
    <row r="18" spans="1:6" x14ac:dyDescent="0.25">
      <c r="B18" s="58" t="s">
        <v>77</v>
      </c>
      <c r="C18" s="48">
        <f>(C6+C9)-C17</f>
        <v>-22249.133999999947</v>
      </c>
      <c r="D18" s="40"/>
      <c r="E18" s="42"/>
    </row>
    <row r="19" spans="1:6" x14ac:dyDescent="0.25">
      <c r="B19" s="37"/>
      <c r="C19" s="43"/>
      <c r="D19" s="40"/>
    </row>
    <row r="20" spans="1:6" x14ac:dyDescent="0.25">
      <c r="B20" s="37" t="s">
        <v>91</v>
      </c>
      <c r="C20" s="37"/>
      <c r="D20" s="40"/>
    </row>
    <row r="21" spans="1:6" x14ac:dyDescent="0.25">
      <c r="B21" s="37" t="s">
        <v>92</v>
      </c>
      <c r="C21" s="37">
        <v>49068.76</v>
      </c>
      <c r="D21" s="40"/>
    </row>
    <row r="22" spans="1:6" x14ac:dyDescent="0.25">
      <c r="B22" s="81" t="s">
        <v>93</v>
      </c>
      <c r="C22" s="81">
        <v>81323.33</v>
      </c>
      <c r="D22" s="40"/>
    </row>
    <row r="23" spans="1:6" x14ac:dyDescent="0.25">
      <c r="B23" s="37" t="s">
        <v>94</v>
      </c>
      <c r="C23" s="37">
        <f>C22-C21</f>
        <v>32254.57</v>
      </c>
      <c r="D23" s="40"/>
    </row>
    <row r="24" spans="1:6" x14ac:dyDescent="0.25">
      <c r="B24" s="37"/>
      <c r="C24" s="43"/>
      <c r="D24" s="40"/>
    </row>
    <row r="25" spans="1:6" x14ac:dyDescent="0.25">
      <c r="B25" s="37"/>
      <c r="C25" s="43"/>
      <c r="D25" s="40"/>
    </row>
    <row r="26" spans="1:6" x14ac:dyDescent="0.25">
      <c r="A26" s="37" t="s">
        <v>78</v>
      </c>
      <c r="C26" s="43"/>
      <c r="D26" s="40"/>
    </row>
    <row r="27" spans="1:6" x14ac:dyDescent="0.25">
      <c r="B27" s="37"/>
      <c r="C27" s="43"/>
      <c r="D27" s="40"/>
    </row>
    <row r="28" spans="1:6" x14ac:dyDescent="0.25">
      <c r="B28" s="37"/>
      <c r="C28" s="43"/>
      <c r="D28" s="40"/>
    </row>
    <row r="29" spans="1:6" x14ac:dyDescent="0.25">
      <c r="A29" s="1" t="s">
        <v>79</v>
      </c>
      <c r="B29" s="37" t="s">
        <v>80</v>
      </c>
      <c r="C29" s="43"/>
      <c r="D29" s="40"/>
    </row>
    <row r="30" spans="1:6" x14ac:dyDescent="0.25">
      <c r="B30" s="37" t="s">
        <v>81</v>
      </c>
      <c r="C30" s="43"/>
      <c r="D30" s="40"/>
    </row>
    <row r="31" spans="1:6" x14ac:dyDescent="0.25">
      <c r="B31" s="37" t="s">
        <v>82</v>
      </c>
      <c r="C31" s="43"/>
      <c r="D31" s="40"/>
    </row>
    <row r="32" spans="1:6" x14ac:dyDescent="0.25">
      <c r="B32" s="37"/>
      <c r="C32" s="43"/>
      <c r="D32" s="40"/>
    </row>
    <row r="33" spans="2:4" x14ac:dyDescent="0.25">
      <c r="B33" s="37"/>
      <c r="C33" s="43"/>
      <c r="D33" s="40"/>
    </row>
    <row r="34" spans="2:4" x14ac:dyDescent="0.25">
      <c r="B34" s="37" t="s">
        <v>83</v>
      </c>
      <c r="C34" s="43"/>
      <c r="D34" s="40"/>
    </row>
    <row r="35" spans="2:4" x14ac:dyDescent="0.25">
      <c r="B35" s="37"/>
      <c r="C35" s="43"/>
      <c r="D35" s="40"/>
    </row>
    <row r="36" spans="2:4" x14ac:dyDescent="0.25">
      <c r="B36" s="37"/>
      <c r="C36" s="43"/>
      <c r="D36" s="40"/>
    </row>
    <row r="37" spans="2:4" x14ac:dyDescent="0.25">
      <c r="B37" s="37"/>
      <c r="C37" s="43"/>
      <c r="D37" s="40"/>
    </row>
    <row r="38" spans="2:4" x14ac:dyDescent="0.25">
      <c r="B38" s="37"/>
      <c r="C38" s="43"/>
      <c r="D38" s="40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2022-03-11T10:57:57Z</dcterms:modified>
</cp:coreProperties>
</file>