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7" r:id="rId1"/>
    <sheet name="2кв" sheetId="18" r:id="rId2"/>
    <sheet name="3кв" sheetId="19" r:id="rId3"/>
    <sheet name="4 кв" sheetId="20" r:id="rId4"/>
    <sheet name="отчет" sheetId="21" r:id="rId5"/>
  </sheets>
  <definedNames>
    <definedName name="_xlnm.Print_Area" localSheetId="0">'1кв'!$A$1:$E$47</definedName>
    <definedName name="_xlnm.Print_Area" localSheetId="1">'2кв'!$A$1:$E$47</definedName>
    <definedName name="_xlnm.Print_Area" localSheetId="2">'3кв'!$A$1:$E$47</definedName>
    <definedName name="_xlnm.Print_Area" localSheetId="3">'4 кв'!$A$1:$E$49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C23" i="21" l="1"/>
  <c r="C14" i="21" l="1"/>
  <c r="C6" i="21"/>
  <c r="E17" i="21"/>
  <c r="C15" i="21"/>
  <c r="C13" i="21"/>
  <c r="C12" i="21"/>
  <c r="C11" i="21"/>
  <c r="C8" i="21"/>
  <c r="C9" i="21" s="1"/>
  <c r="B49" i="20"/>
  <c r="B45" i="20"/>
  <c r="E28" i="20"/>
  <c r="E26" i="20"/>
  <c r="E24" i="20"/>
  <c r="E23" i="20"/>
  <c r="E22" i="20"/>
  <c r="F20" i="20"/>
  <c r="C17" i="21" l="1"/>
  <c r="B48" i="20"/>
  <c r="C18" i="21"/>
  <c r="B43" i="19"/>
  <c r="E26" i="19"/>
  <c r="E23" i="19"/>
  <c r="F20" i="19"/>
  <c r="E24" i="19" s="1"/>
  <c r="E22" i="19" l="1"/>
  <c r="B46" i="19" s="1"/>
  <c r="B47" i="19" s="1"/>
  <c r="B43" i="18"/>
  <c r="E26" i="18"/>
  <c r="E23" i="18"/>
  <c r="F20" i="18"/>
  <c r="E24" i="18" s="1"/>
  <c r="E22" i="18" l="1"/>
  <c r="B46" i="18" s="1"/>
  <c r="B47" i="18" s="1"/>
  <c r="E23" i="17"/>
  <c r="F20" i="17"/>
  <c r="E24" i="17" s="1"/>
  <c r="E22" i="17" l="1"/>
  <c r="E26" i="17" l="1"/>
  <c r="B46" i="17" s="1"/>
  <c r="B47" i="17" l="1"/>
</calcChain>
</file>

<file path=xl/sharedStrings.xml><?xml version="1.0" encoding="utf-8"?>
<sst xmlns="http://schemas.openxmlformats.org/spreadsheetml/2006/main" count="258" uniqueCount="94">
  <si>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</si>
  <si>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</si>
  <si>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</si>
  <si>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</si>
  <si>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</si>
  <si>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</si>
  <si>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</si>
  <si>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</si>
  <si>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</si>
  <si>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</si>
  <si>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</si>
  <si>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</si>
  <si>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</si>
  <si>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</si>
  <si>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</si>
  <si>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</si>
  <si>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</si>
  <si>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</si>
  <si>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</si>
  <si>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</si>
  <si>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</si>
  <si>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</si>
  <si>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</si>
  <si>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</si>
  <si>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</si>
  <si>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</si>
  <si>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</si>
  <si>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Шматовой Натальи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</si>
  <si>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№32 от 28.05.2013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</si>
  <si>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</si>
  <si>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</si>
  <si>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</si>
  <si>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</si>
  <si>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</si>
  <si>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</si>
  <si>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</si>
  <si>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</si>
  <si>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</si>
  <si>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Общая площадь квартир - 638,6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</si>
  <si>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</si>
  <si>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</si>
  <si>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</si>
  <si>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</si>
  <si>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</si>
  <si>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Заказчик - Собственники МКД, в лице председателя совета МКД Шматовой Н.С.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</si>
  <si>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</si>
  <si>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</si>
  <si>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</si>
  <si>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</si>
  <si>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тридцать одна тысяча чемьсот шестьдесят рублей 65 копеек</t>
  </si>
  <si>
    <t>Предъявлено населению 32568,16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</si>
  <si>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</si>
  <si>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</si>
  <si>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</si>
  <si>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</si>
  <si>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           2. Всего за период с "01" 04 2021 г. по "30" 06 2021 г. выполнено работ (оказано услуг) на общую сумму тридцать одна тысяча сто шестьдесят пять рублей 39 копеек</t>
  </si>
  <si>
    <t>Предъявлено населению 32411,49</t>
  </si>
  <si>
    <t>за 3 квартал 2021 года</t>
  </si>
  <si>
    <t>"30" 09 2021 г.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</si>
  <si>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</si>
  <si>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</si>
  <si>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07 2021 г. по "30" 09 2021 г. выполнено работ (оказано услуг) на общую сумму тридцать три тысячи четыреста двадцать семь рублей 40 копеек</t>
  </si>
  <si>
    <t>Предъявлено населению 34086,33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</si>
  <si>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</si>
  <si>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</si>
  <si>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</si>
  <si>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</si>
  <si>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</si>
  <si>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</si>
  <si>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</si>
  <si>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</si>
  <si>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</si>
  <si>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</si>
  <si>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</si>
  <si>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</si>
  <si>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</si>
  <si>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</si>
  <si>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</si>
  <si>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</si>
  <si>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</si>
  <si>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11</t>
  </si>
  <si>
    <t>монтаж конька</t>
  </si>
  <si>
    <t>октябрь</t>
  </si>
  <si>
    <t>ч/ч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</si>
  <si>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</si>
  <si>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</si>
  <si>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</si>
  <si>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тридцать четыре тысячи двести пятьдесят три рубля 79 копеек</t>
  </si>
  <si>
    <t>Начислено всего 132 995,64</t>
  </si>
  <si>
    <t>Непредвиденные расходы 3,5 ч/ч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</si>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</sst>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/>
    <xf numFmtId="0" fontId="3" fillId="0" borderId="0" xfId="0" applyFont="1" applyAlignment="1"/>
    <xf numFmtId="4" fontId="12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0" fontId="15" fillId="0" borderId="6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31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47</v>
      </c>
      <c r="B3" s="56"/>
      <c r="C3" s="56"/>
      <c r="D3" s="56"/>
      <c r="E3" s="56"/>
    </row>
    <row r="4" spans="1:5" s="1" customFormat="1" ht="15.75" x14ac:dyDescent="0.25">
      <c r="A4" s="19" t="s">
        <v>13</v>
      </c>
      <c r="B4" s="4"/>
      <c r="C4" s="4"/>
      <c r="D4" s="60" t="s">
        <v>48</v>
      </c>
      <c r="E4" s="60"/>
    </row>
    <row r="5" spans="1:5" x14ac:dyDescent="0.25">
      <c r="A5" s="22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7" t="s">
        <v>26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5" t="s">
        <v>27</v>
      </c>
      <c r="B9" s="45"/>
      <c r="C9" s="45"/>
      <c r="D9" s="45"/>
      <c r="E9" s="45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25" customHeight="1" x14ac:dyDescent="0.25">
      <c r="A11" s="45" t="s">
        <v>28</v>
      </c>
      <c r="B11" s="45"/>
      <c r="C11" s="45"/>
      <c r="D11" s="45"/>
      <c r="E11" s="45"/>
    </row>
    <row r="12" spans="1:5" x14ac:dyDescent="0.25">
      <c r="A12" s="49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5" t="s">
        <v>23</v>
      </c>
      <c r="B15" s="45"/>
      <c r="C15" s="45"/>
      <c r="D15" s="45"/>
      <c r="E15" s="45"/>
    </row>
    <row r="16" spans="1:5" ht="10.5" customHeight="1" x14ac:dyDescent="0.25">
      <c r="A16" s="49" t="s">
        <v>16</v>
      </c>
      <c r="B16" s="50"/>
      <c r="C16" s="50"/>
      <c r="D16" s="50"/>
      <c r="E16" s="50"/>
    </row>
    <row r="17" spans="1:7" ht="30.75" customHeight="1" x14ac:dyDescent="0.25">
      <c r="A17" s="45" t="s">
        <v>17</v>
      </c>
      <c r="B17" s="45"/>
      <c r="C17" s="45"/>
      <c r="D17" s="45"/>
      <c r="E17" s="45"/>
    </row>
    <row r="18" spans="1:7" ht="63.75" customHeight="1" x14ac:dyDescent="0.25">
      <c r="A18" s="45" t="s">
        <v>29</v>
      </c>
      <c r="B18" s="45"/>
      <c r="C18" s="45"/>
      <c r="D18" s="45"/>
      <c r="E18" s="45"/>
    </row>
    <row r="19" spans="1:7" ht="33.75" customHeight="1" x14ac:dyDescent="0.25">
      <c r="A19" s="51" t="s">
        <v>30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f>128.7+509.9</f>
        <v>638.59999999999991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8" t="s">
        <v>43</v>
      </c>
      <c r="C22" s="3" t="s">
        <v>4</v>
      </c>
      <c r="D22" s="3">
        <v>11.91</v>
      </c>
      <c r="E22" s="7">
        <f>D22*F20*G20</f>
        <v>22817.177999999996</v>
      </c>
    </row>
    <row r="23" spans="1:7" ht="75" x14ac:dyDescent="0.25">
      <c r="A23" s="6" t="s">
        <v>46</v>
      </c>
      <c r="B23" s="8" t="s">
        <v>32</v>
      </c>
      <c r="C23" s="3" t="s">
        <v>4</v>
      </c>
      <c r="D23" s="3"/>
      <c r="E23" s="7">
        <f>790.76*3</f>
        <v>2372.2799999999997</v>
      </c>
    </row>
    <row r="24" spans="1:7" x14ac:dyDescent="0.25">
      <c r="A24" s="6" t="s">
        <v>41</v>
      </c>
      <c r="B24" s="8" t="s">
        <v>24</v>
      </c>
      <c r="C24" s="3" t="s">
        <v>4</v>
      </c>
      <c r="D24" s="3">
        <v>3.43</v>
      </c>
      <c r="E24" s="7">
        <f>D24*F20*G20</f>
        <v>6571.1939999999995</v>
      </c>
    </row>
    <row r="25" spans="1:7" x14ac:dyDescent="0.25">
      <c r="A25" s="6" t="s">
        <v>31</v>
      </c>
      <c r="B25" s="8" t="s">
        <v>32</v>
      </c>
      <c r="C25" s="3" t="s">
        <v>33</v>
      </c>
      <c r="D25" s="3"/>
      <c r="E25" s="7">
        <v>0</v>
      </c>
    </row>
    <row r="26" spans="1:7" s="13" customFormat="1" ht="14.25" x14ac:dyDescent="0.2">
      <c r="A26" s="9" t="s">
        <v>25</v>
      </c>
      <c r="B26" s="10"/>
      <c r="C26" s="11"/>
      <c r="D26" s="11"/>
      <c r="E26" s="12">
        <f>SUM(E22:E25)</f>
        <v>31760.651999999995</v>
      </c>
    </row>
    <row r="28" spans="1:7" ht="29.25" customHeight="1" x14ac:dyDescent="0.25">
      <c r="A28" s="52" t="s">
        <v>49</v>
      </c>
      <c r="B28" s="52"/>
      <c r="C28" s="52"/>
      <c r="D28" s="52"/>
      <c r="E28" s="52"/>
    </row>
    <row r="29" spans="1:7" ht="29.25" customHeight="1" x14ac:dyDescent="0.25">
      <c r="A29" s="45" t="s">
        <v>21</v>
      </c>
      <c r="B29" s="45"/>
      <c r="C29" s="45"/>
      <c r="D29" s="45"/>
      <c r="E29" s="45"/>
    </row>
    <row r="30" spans="1:7" x14ac:dyDescent="0.25">
      <c r="A30" s="45" t="s">
        <v>20</v>
      </c>
      <c r="B30" s="45"/>
      <c r="C30" s="45"/>
      <c r="D30" s="45"/>
      <c r="E30" s="45"/>
    </row>
    <row r="31" spans="1:7" ht="30" customHeight="1" x14ac:dyDescent="0.25">
      <c r="A31" s="45" t="s">
        <v>34</v>
      </c>
      <c r="B31" s="45"/>
      <c r="C31" s="45"/>
      <c r="D31" s="45"/>
      <c r="E31" s="45"/>
    </row>
    <row r="32" spans="1:7" x14ac:dyDescent="0.25">
      <c r="A32" s="45" t="s">
        <v>18</v>
      </c>
      <c r="B32" s="45"/>
      <c r="C32" s="45"/>
      <c r="D32" s="45"/>
      <c r="E32" s="45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46" t="s">
        <v>35</v>
      </c>
      <c r="B35" s="46"/>
      <c r="C35" s="46"/>
      <c r="D35" s="46"/>
      <c r="E35" s="46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21"/>
      <c r="B37" s="21"/>
      <c r="C37" s="21"/>
      <c r="D37" s="21"/>
      <c r="E37" s="21"/>
    </row>
    <row r="38" spans="1:5" x14ac:dyDescent="0.25">
      <c r="A38" s="46" t="s">
        <v>44</v>
      </c>
      <c r="B38" s="46"/>
      <c r="C38" s="46"/>
      <c r="D38" s="46"/>
      <c r="E38" s="46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2" t="s">
        <v>38</v>
      </c>
    </row>
    <row r="42" spans="1:5" x14ac:dyDescent="0.25">
      <c r="A42" s="13" t="s">
        <v>36</v>
      </c>
    </row>
    <row r="43" spans="1:5" x14ac:dyDescent="0.25">
      <c r="A43" s="2" t="s">
        <v>42</v>
      </c>
      <c r="B43" s="14">
        <v>-4716.38</v>
      </c>
    </row>
    <row r="44" spans="1:5" x14ac:dyDescent="0.25">
      <c r="A44" s="16" t="s">
        <v>50</v>
      </c>
      <c r="B44" s="15"/>
    </row>
    <row r="45" spans="1:5" x14ac:dyDescent="0.25">
      <c r="A45" s="2" t="s">
        <v>39</v>
      </c>
      <c r="B45" s="15">
        <v>30726.21</v>
      </c>
    </row>
    <row r="46" spans="1:5" ht="30" x14ac:dyDescent="0.25">
      <c r="A46" s="20" t="s">
        <v>40</v>
      </c>
      <c r="B46" s="15">
        <f>E26</f>
        <v>31760.651999999995</v>
      </c>
    </row>
    <row r="47" spans="1:5" x14ac:dyDescent="0.25">
      <c r="A47" s="13" t="s">
        <v>37</v>
      </c>
      <c r="B47" s="17">
        <f>B43+B45-B46</f>
        <v>-5750.8219999999965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51</v>
      </c>
      <c r="B3" s="56"/>
      <c r="C3" s="56"/>
      <c r="D3" s="56"/>
      <c r="E3" s="56"/>
    </row>
    <row r="4" spans="1:5" s="1" customFormat="1" ht="15.75" x14ac:dyDescent="0.25">
      <c r="A4" s="29" t="s">
        <v>13</v>
      </c>
      <c r="B4" s="30"/>
      <c r="C4" s="30"/>
      <c r="D4" s="61" t="s">
        <v>52</v>
      </c>
      <c r="E4" s="61"/>
    </row>
    <row r="5" spans="1:5" x14ac:dyDescent="0.25">
      <c r="A5" s="25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7" t="s">
        <v>26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5" t="s">
        <v>27</v>
      </c>
      <c r="B9" s="45"/>
      <c r="C9" s="45"/>
      <c r="D9" s="45"/>
      <c r="E9" s="45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25" customHeight="1" x14ac:dyDescent="0.25">
      <c r="A11" s="45" t="s">
        <v>28</v>
      </c>
      <c r="B11" s="45"/>
      <c r="C11" s="45"/>
      <c r="D11" s="45"/>
      <c r="E11" s="45"/>
    </row>
    <row r="12" spans="1:5" x14ac:dyDescent="0.25">
      <c r="A12" s="49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5" t="s">
        <v>23</v>
      </c>
      <c r="B15" s="45"/>
      <c r="C15" s="45"/>
      <c r="D15" s="45"/>
      <c r="E15" s="45"/>
    </row>
    <row r="16" spans="1:5" ht="10.5" customHeight="1" x14ac:dyDescent="0.25">
      <c r="A16" s="49" t="s">
        <v>16</v>
      </c>
      <c r="B16" s="50"/>
      <c r="C16" s="50"/>
      <c r="D16" s="50"/>
      <c r="E16" s="50"/>
    </row>
    <row r="17" spans="1:7" ht="30.75" customHeight="1" x14ac:dyDescent="0.25">
      <c r="A17" s="45" t="s">
        <v>17</v>
      </c>
      <c r="B17" s="45"/>
      <c r="C17" s="45"/>
      <c r="D17" s="45"/>
      <c r="E17" s="45"/>
    </row>
    <row r="18" spans="1:7" ht="63.75" customHeight="1" x14ac:dyDescent="0.25">
      <c r="A18" s="45" t="s">
        <v>29</v>
      </c>
      <c r="B18" s="45"/>
      <c r="C18" s="45"/>
      <c r="D18" s="45"/>
      <c r="E18" s="45"/>
    </row>
    <row r="19" spans="1:7" ht="33.75" customHeight="1" x14ac:dyDescent="0.25">
      <c r="A19" s="51" t="s">
        <v>30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f>128.7+509.9</f>
        <v>638.59999999999991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8" t="s">
        <v>43</v>
      </c>
      <c r="C22" s="3" t="s">
        <v>4</v>
      </c>
      <c r="D22" s="3">
        <v>11.91</v>
      </c>
      <c r="E22" s="7">
        <f>D22*F20*G20</f>
        <v>22817.177999999996</v>
      </c>
    </row>
    <row r="23" spans="1:7" ht="60" x14ac:dyDescent="0.25">
      <c r="A23" s="6" t="s">
        <v>53</v>
      </c>
      <c r="B23" s="8" t="s">
        <v>54</v>
      </c>
      <c r="C23" s="3" t="s">
        <v>4</v>
      </c>
      <c r="D23" s="3"/>
      <c r="E23" s="7">
        <f>790.76*2</f>
        <v>1581.52</v>
      </c>
    </row>
    <row r="24" spans="1:7" x14ac:dyDescent="0.25">
      <c r="A24" s="6" t="s">
        <v>41</v>
      </c>
      <c r="B24" s="8" t="s">
        <v>24</v>
      </c>
      <c r="C24" s="3" t="s">
        <v>4</v>
      </c>
      <c r="D24" s="3">
        <v>3.43</v>
      </c>
      <c r="E24" s="7">
        <f>D24*F20*G20</f>
        <v>6571.1939999999995</v>
      </c>
    </row>
    <row r="25" spans="1:7" x14ac:dyDescent="0.25">
      <c r="A25" s="6" t="s">
        <v>31</v>
      </c>
      <c r="B25" s="8" t="s">
        <v>54</v>
      </c>
      <c r="C25" s="3" t="s">
        <v>33</v>
      </c>
      <c r="D25" s="3"/>
      <c r="E25" s="7">
        <v>195.5</v>
      </c>
    </row>
    <row r="26" spans="1:7" s="13" customFormat="1" ht="14.25" x14ac:dyDescent="0.2">
      <c r="A26" s="9" t="s">
        <v>25</v>
      </c>
      <c r="B26" s="10"/>
      <c r="C26" s="11"/>
      <c r="D26" s="11"/>
      <c r="E26" s="12">
        <f>SUM(E22:E25)</f>
        <v>31165.391999999996</v>
      </c>
    </row>
    <row r="28" spans="1:7" ht="29.25" customHeight="1" x14ac:dyDescent="0.25">
      <c r="A28" s="62" t="s">
        <v>55</v>
      </c>
      <c r="B28" s="62"/>
      <c r="C28" s="62"/>
      <c r="D28" s="62"/>
      <c r="E28" s="62"/>
    </row>
    <row r="29" spans="1:7" ht="29.25" customHeight="1" x14ac:dyDescent="0.25">
      <c r="A29" s="45" t="s">
        <v>21</v>
      </c>
      <c r="B29" s="45"/>
      <c r="C29" s="45"/>
      <c r="D29" s="45"/>
      <c r="E29" s="45"/>
    </row>
    <row r="30" spans="1:7" x14ac:dyDescent="0.25">
      <c r="A30" s="45" t="s">
        <v>20</v>
      </c>
      <c r="B30" s="45"/>
      <c r="C30" s="45"/>
      <c r="D30" s="45"/>
      <c r="E30" s="45"/>
    </row>
    <row r="31" spans="1:7" ht="30" customHeight="1" x14ac:dyDescent="0.25">
      <c r="A31" s="45" t="s">
        <v>34</v>
      </c>
      <c r="B31" s="45"/>
      <c r="C31" s="45"/>
      <c r="D31" s="45"/>
      <c r="E31" s="45"/>
    </row>
    <row r="32" spans="1:7" x14ac:dyDescent="0.25">
      <c r="A32" s="45" t="s">
        <v>18</v>
      </c>
      <c r="B32" s="45"/>
      <c r="C32" s="45"/>
      <c r="D32" s="45"/>
      <c r="E32" s="45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46" t="s">
        <v>35</v>
      </c>
      <c r="B35" s="46"/>
      <c r="C35" s="46"/>
      <c r="D35" s="46"/>
      <c r="E35" s="46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24"/>
      <c r="B37" s="24"/>
      <c r="C37" s="24"/>
      <c r="D37" s="24"/>
      <c r="E37" s="24"/>
    </row>
    <row r="38" spans="1:5" x14ac:dyDescent="0.25">
      <c r="A38" s="46" t="s">
        <v>44</v>
      </c>
      <c r="B38" s="46"/>
      <c r="C38" s="46"/>
      <c r="D38" s="46"/>
      <c r="E38" s="46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2" t="s">
        <v>38</v>
      </c>
    </row>
    <row r="42" spans="1:5" x14ac:dyDescent="0.25">
      <c r="A42" s="13" t="s">
        <v>36</v>
      </c>
    </row>
    <row r="43" spans="1:5" x14ac:dyDescent="0.25">
      <c r="A43" s="2" t="s">
        <v>42</v>
      </c>
      <c r="B43" s="14">
        <f>'1кв'!B47</f>
        <v>-5750.8219999999965</v>
      </c>
    </row>
    <row r="44" spans="1:5" x14ac:dyDescent="0.25">
      <c r="A44" s="16" t="s">
        <v>56</v>
      </c>
      <c r="B44" s="15"/>
    </row>
    <row r="45" spans="1:5" x14ac:dyDescent="0.25">
      <c r="A45" s="2" t="s">
        <v>39</v>
      </c>
      <c r="B45" s="15">
        <v>37779.47</v>
      </c>
    </row>
    <row r="46" spans="1:5" ht="30" x14ac:dyDescent="0.25">
      <c r="A46" s="23" t="s">
        <v>40</v>
      </c>
      <c r="B46" s="15">
        <f>E26</f>
        <v>31165.391999999996</v>
      </c>
    </row>
    <row r="47" spans="1:5" x14ac:dyDescent="0.25">
      <c r="A47" s="13" t="s">
        <v>37</v>
      </c>
      <c r="B47" s="17">
        <f>B43+B45-B46</f>
        <v>863.2560000000085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Normal="100" zoomScaleSheetLayoutView="100" workbookViewId="0">
      <selection activeCell="B48" sqref="B48: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57</v>
      </c>
      <c r="B3" s="56"/>
      <c r="C3" s="56"/>
      <c r="D3" s="56"/>
      <c r="E3" s="56"/>
    </row>
    <row r="4" spans="1:5" s="1" customFormat="1" ht="15.75" x14ac:dyDescent="0.25">
      <c r="A4" s="29" t="s">
        <v>13</v>
      </c>
      <c r="B4" s="30"/>
      <c r="C4" s="30"/>
      <c r="D4" s="61" t="s">
        <v>58</v>
      </c>
      <c r="E4" s="61"/>
    </row>
    <row r="5" spans="1:5" x14ac:dyDescent="0.25">
      <c r="A5" s="27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7" t="s">
        <v>26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5" t="s">
        <v>27</v>
      </c>
      <c r="B9" s="45"/>
      <c r="C9" s="45"/>
      <c r="D9" s="45"/>
      <c r="E9" s="45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25" customHeight="1" x14ac:dyDescent="0.25">
      <c r="A11" s="45" t="s">
        <v>28</v>
      </c>
      <c r="B11" s="45"/>
      <c r="C11" s="45"/>
      <c r="D11" s="45"/>
      <c r="E11" s="45"/>
    </row>
    <row r="12" spans="1:5" x14ac:dyDescent="0.25">
      <c r="A12" s="49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5" t="s">
        <v>23</v>
      </c>
      <c r="B15" s="45"/>
      <c r="C15" s="45"/>
      <c r="D15" s="45"/>
      <c r="E15" s="45"/>
    </row>
    <row r="16" spans="1:5" ht="10.5" customHeight="1" x14ac:dyDescent="0.25">
      <c r="A16" s="49" t="s">
        <v>16</v>
      </c>
      <c r="B16" s="50"/>
      <c r="C16" s="50"/>
      <c r="D16" s="50"/>
      <c r="E16" s="50"/>
    </row>
    <row r="17" spans="1:7" ht="30.75" customHeight="1" x14ac:dyDescent="0.25">
      <c r="A17" s="45" t="s">
        <v>17</v>
      </c>
      <c r="B17" s="45"/>
      <c r="C17" s="45"/>
      <c r="D17" s="45"/>
      <c r="E17" s="45"/>
    </row>
    <row r="18" spans="1:7" ht="63.75" customHeight="1" x14ac:dyDescent="0.25">
      <c r="A18" s="45" t="s">
        <v>29</v>
      </c>
      <c r="B18" s="45"/>
      <c r="C18" s="45"/>
      <c r="D18" s="45"/>
      <c r="E18" s="45"/>
    </row>
    <row r="19" spans="1:7" ht="33.75" customHeight="1" x14ac:dyDescent="0.25">
      <c r="A19" s="51" t="s">
        <v>30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f>128.7+509.9</f>
        <v>638.59999999999991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8" t="s">
        <v>43</v>
      </c>
      <c r="C22" s="3" t="s">
        <v>4</v>
      </c>
      <c r="D22" s="3">
        <v>12.61</v>
      </c>
      <c r="E22" s="7">
        <f>D22*F20*G20</f>
        <v>24158.237999999994</v>
      </c>
    </row>
    <row r="23" spans="1:7" ht="45" x14ac:dyDescent="0.25">
      <c r="A23" s="6" t="s">
        <v>59</v>
      </c>
      <c r="B23" s="8" t="s">
        <v>60</v>
      </c>
      <c r="C23" s="3" t="s">
        <v>4</v>
      </c>
      <c r="D23" s="3"/>
      <c r="E23" s="7">
        <f>790.76*3</f>
        <v>2372.2799999999997</v>
      </c>
    </row>
    <row r="24" spans="1:7" x14ac:dyDescent="0.25">
      <c r="A24" s="6" t="s">
        <v>41</v>
      </c>
      <c r="B24" s="8" t="s">
        <v>24</v>
      </c>
      <c r="C24" s="3" t="s">
        <v>4</v>
      </c>
      <c r="D24" s="3">
        <v>3.6</v>
      </c>
      <c r="E24" s="7">
        <f>D24*F20*G20</f>
        <v>6896.8799999999992</v>
      </c>
    </row>
    <row r="25" spans="1:7" x14ac:dyDescent="0.25">
      <c r="A25" s="6" t="s">
        <v>31</v>
      </c>
      <c r="B25" s="8" t="s">
        <v>60</v>
      </c>
      <c r="C25" s="3" t="s">
        <v>33</v>
      </c>
      <c r="D25" s="3"/>
      <c r="E25" s="7">
        <v>0</v>
      </c>
    </row>
    <row r="26" spans="1:7" s="13" customFormat="1" ht="14.25" x14ac:dyDescent="0.2">
      <c r="A26" s="9" t="s">
        <v>25</v>
      </c>
      <c r="B26" s="10"/>
      <c r="C26" s="11"/>
      <c r="D26" s="11"/>
      <c r="E26" s="12">
        <f>SUM(E22:E25)</f>
        <v>33427.397999999994</v>
      </c>
    </row>
    <row r="28" spans="1:7" ht="29.25" customHeight="1" x14ac:dyDescent="0.25">
      <c r="A28" s="62" t="s">
        <v>61</v>
      </c>
      <c r="B28" s="62"/>
      <c r="C28" s="62"/>
      <c r="D28" s="62"/>
      <c r="E28" s="62"/>
    </row>
    <row r="29" spans="1:7" ht="29.25" customHeight="1" x14ac:dyDescent="0.25">
      <c r="A29" s="45" t="s">
        <v>21</v>
      </c>
      <c r="B29" s="45"/>
      <c r="C29" s="45"/>
      <c r="D29" s="45"/>
      <c r="E29" s="45"/>
    </row>
    <row r="30" spans="1:7" x14ac:dyDescent="0.25">
      <c r="A30" s="45" t="s">
        <v>20</v>
      </c>
      <c r="B30" s="45"/>
      <c r="C30" s="45"/>
      <c r="D30" s="45"/>
      <c r="E30" s="45"/>
    </row>
    <row r="31" spans="1:7" ht="30" customHeight="1" x14ac:dyDescent="0.25">
      <c r="A31" s="45" t="s">
        <v>34</v>
      </c>
      <c r="B31" s="45"/>
      <c r="C31" s="45"/>
      <c r="D31" s="45"/>
      <c r="E31" s="45"/>
    </row>
    <row r="32" spans="1:7" x14ac:dyDescent="0.25">
      <c r="A32" s="45" t="s">
        <v>18</v>
      </c>
      <c r="B32" s="45"/>
      <c r="C32" s="45"/>
      <c r="D32" s="45"/>
      <c r="E32" s="45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46" t="s">
        <v>35</v>
      </c>
      <c r="B35" s="46"/>
      <c r="C35" s="46"/>
      <c r="D35" s="46"/>
      <c r="E35" s="46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6" t="s">
        <v>44</v>
      </c>
      <c r="B38" s="46"/>
      <c r="C38" s="46"/>
      <c r="D38" s="46"/>
      <c r="E38" s="46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2" t="s">
        <v>38</v>
      </c>
    </row>
    <row r="42" spans="1:5" x14ac:dyDescent="0.25">
      <c r="A42" s="13" t="s">
        <v>36</v>
      </c>
    </row>
    <row r="43" spans="1:5" x14ac:dyDescent="0.25">
      <c r="A43" s="2" t="s">
        <v>42</v>
      </c>
      <c r="B43" s="14">
        <f>'2кв'!B47</f>
        <v>863.2560000000085</v>
      </c>
    </row>
    <row r="44" spans="1:5" x14ac:dyDescent="0.25">
      <c r="A44" s="16" t="s">
        <v>62</v>
      </c>
      <c r="B44" s="15"/>
    </row>
    <row r="45" spans="1:5" x14ac:dyDescent="0.25">
      <c r="A45" s="2" t="s">
        <v>39</v>
      </c>
      <c r="B45" s="15">
        <v>32331.73</v>
      </c>
    </row>
    <row r="46" spans="1:5" ht="30" x14ac:dyDescent="0.25">
      <c r="A46" s="28" t="s">
        <v>40</v>
      </c>
      <c r="B46" s="15">
        <f>E26</f>
        <v>33427.397999999994</v>
      </c>
    </row>
    <row r="47" spans="1:5" x14ac:dyDescent="0.25">
      <c r="A47" s="13" t="s">
        <v>37</v>
      </c>
      <c r="B47" s="17">
        <f>B43+B45-B46</f>
        <v>-232.41199999998935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5" zoomScaleNormal="100" zoomScaleSheetLayoutView="100" workbookViewId="0">
      <selection activeCell="A57" sqref="A5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84</v>
      </c>
      <c r="B3" s="56"/>
      <c r="C3" s="56"/>
      <c r="D3" s="56"/>
      <c r="E3" s="56"/>
    </row>
    <row r="4" spans="1:5" s="1" customFormat="1" ht="15.75" x14ac:dyDescent="0.25">
      <c r="A4" s="29" t="s">
        <v>13</v>
      </c>
      <c r="B4" s="30"/>
      <c r="C4" s="30"/>
      <c r="D4" s="61" t="s">
        <v>85</v>
      </c>
      <c r="E4" s="61"/>
    </row>
    <row r="5" spans="1:5" x14ac:dyDescent="0.25">
      <c r="A5" s="32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7" t="s">
        <v>26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5" t="s">
        <v>27</v>
      </c>
      <c r="B9" s="45"/>
      <c r="C9" s="45"/>
      <c r="D9" s="45"/>
      <c r="E9" s="45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25" customHeight="1" x14ac:dyDescent="0.25">
      <c r="A11" s="45" t="s">
        <v>28</v>
      </c>
      <c r="B11" s="45"/>
      <c r="C11" s="45"/>
      <c r="D11" s="45"/>
      <c r="E11" s="45"/>
    </row>
    <row r="12" spans="1:5" x14ac:dyDescent="0.25">
      <c r="A12" s="49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5" t="s">
        <v>23</v>
      </c>
      <c r="B15" s="45"/>
      <c r="C15" s="45"/>
      <c r="D15" s="45"/>
      <c r="E15" s="45"/>
    </row>
    <row r="16" spans="1:5" ht="10.5" customHeight="1" x14ac:dyDescent="0.25">
      <c r="A16" s="49" t="s">
        <v>16</v>
      </c>
      <c r="B16" s="50"/>
      <c r="C16" s="50"/>
      <c r="D16" s="50"/>
      <c r="E16" s="50"/>
    </row>
    <row r="17" spans="1:7" ht="30.75" customHeight="1" x14ac:dyDescent="0.25">
      <c r="A17" s="45" t="s">
        <v>17</v>
      </c>
      <c r="B17" s="45"/>
      <c r="C17" s="45"/>
      <c r="D17" s="45"/>
      <c r="E17" s="45"/>
    </row>
    <row r="18" spans="1:7" ht="63.75" customHeight="1" x14ac:dyDescent="0.25">
      <c r="A18" s="45" t="s">
        <v>29</v>
      </c>
      <c r="B18" s="45"/>
      <c r="C18" s="45"/>
      <c r="D18" s="45"/>
      <c r="E18" s="45"/>
    </row>
    <row r="19" spans="1:7" ht="33.75" customHeight="1" x14ac:dyDescent="0.25">
      <c r="A19" s="51" t="s">
        <v>30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f>128.7+509.9</f>
        <v>638.59999999999991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8" t="s">
        <v>43</v>
      </c>
      <c r="C22" s="3" t="s">
        <v>4</v>
      </c>
      <c r="D22" s="3">
        <v>12.61</v>
      </c>
      <c r="E22" s="7">
        <f>D22*F20*G20</f>
        <v>24158.237999999994</v>
      </c>
    </row>
    <row r="23" spans="1:7" ht="45" x14ac:dyDescent="0.25">
      <c r="A23" s="6" t="s">
        <v>59</v>
      </c>
      <c r="B23" s="8" t="s">
        <v>86</v>
      </c>
      <c r="C23" s="3" t="s">
        <v>4</v>
      </c>
      <c r="D23" s="3"/>
      <c r="E23" s="7">
        <f>790.76*3</f>
        <v>2372.2799999999997</v>
      </c>
    </row>
    <row r="24" spans="1:7" x14ac:dyDescent="0.25">
      <c r="A24" s="6" t="s">
        <v>41</v>
      </c>
      <c r="B24" s="8" t="s">
        <v>24</v>
      </c>
      <c r="C24" s="3" t="s">
        <v>4</v>
      </c>
      <c r="D24" s="3">
        <v>3.6</v>
      </c>
      <c r="E24" s="7">
        <f>D24*F20*G20</f>
        <v>6896.8799999999992</v>
      </c>
    </row>
    <row r="25" spans="1:7" x14ac:dyDescent="0.25">
      <c r="A25" s="6" t="s">
        <v>31</v>
      </c>
      <c r="B25" s="8" t="s">
        <v>86</v>
      </c>
      <c r="C25" s="3" t="s">
        <v>33</v>
      </c>
      <c r="D25" s="3"/>
      <c r="E25" s="7">
        <v>61.75</v>
      </c>
    </row>
    <row r="26" spans="1:7" x14ac:dyDescent="0.25">
      <c r="A26" s="44" t="s">
        <v>81</v>
      </c>
      <c r="B26" s="8" t="s">
        <v>82</v>
      </c>
      <c r="C26" s="3" t="s">
        <v>83</v>
      </c>
      <c r="D26" s="3">
        <v>3.5</v>
      </c>
      <c r="E26" s="7">
        <f>D26*218.47</f>
        <v>764.64499999999998</v>
      </c>
    </row>
    <row r="27" spans="1:7" x14ac:dyDescent="0.25">
      <c r="A27" s="6"/>
      <c r="B27" s="8"/>
      <c r="C27" s="3"/>
      <c r="D27" s="3"/>
      <c r="E27" s="7"/>
    </row>
    <row r="28" spans="1:7" s="13" customFormat="1" ht="14.25" x14ac:dyDescent="0.2">
      <c r="A28" s="9" t="s">
        <v>25</v>
      </c>
      <c r="B28" s="10"/>
      <c r="C28" s="11"/>
      <c r="D28" s="11"/>
      <c r="E28" s="12">
        <f>SUM(E22:E27)</f>
        <v>34253.792999999991</v>
      </c>
    </row>
    <row r="30" spans="1:7" ht="29.25" customHeight="1" x14ac:dyDescent="0.25">
      <c r="A30" s="62" t="s">
        <v>87</v>
      </c>
      <c r="B30" s="62"/>
      <c r="C30" s="62"/>
      <c r="D30" s="62"/>
      <c r="E30" s="62"/>
    </row>
    <row r="31" spans="1:7" ht="29.25" customHeight="1" x14ac:dyDescent="0.25">
      <c r="A31" s="45" t="s">
        <v>21</v>
      </c>
      <c r="B31" s="45"/>
      <c r="C31" s="45"/>
      <c r="D31" s="45"/>
      <c r="E31" s="45"/>
    </row>
    <row r="32" spans="1:7" x14ac:dyDescent="0.25">
      <c r="A32" s="45" t="s">
        <v>20</v>
      </c>
      <c r="B32" s="45"/>
      <c r="C32" s="45"/>
      <c r="D32" s="45"/>
      <c r="E32" s="45"/>
    </row>
    <row r="33" spans="1:5" ht="30" customHeight="1" x14ac:dyDescent="0.25">
      <c r="A33" s="45" t="s">
        <v>34</v>
      </c>
      <c r="B33" s="45"/>
      <c r="C33" s="45"/>
      <c r="D33" s="45"/>
      <c r="E33" s="45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5" t="s">
        <v>18</v>
      </c>
      <c r="B36" s="45"/>
      <c r="C36" s="45"/>
      <c r="D36" s="45"/>
      <c r="E36" s="45"/>
    </row>
    <row r="37" spans="1:5" x14ac:dyDescent="0.25">
      <c r="A37" s="46" t="s">
        <v>35</v>
      </c>
      <c r="B37" s="46"/>
      <c r="C37" s="46"/>
      <c r="D37" s="46"/>
      <c r="E37" s="46"/>
    </row>
    <row r="38" spans="1:5" x14ac:dyDescent="0.25">
      <c r="B38" s="47" t="s">
        <v>19</v>
      </c>
      <c r="C38" s="47"/>
      <c r="D38" s="47"/>
      <c r="E38" s="5" t="s">
        <v>6</v>
      </c>
    </row>
    <row r="39" spans="1:5" x14ac:dyDescent="0.25">
      <c r="A39" s="31"/>
      <c r="B39" s="31"/>
      <c r="C39" s="31"/>
      <c r="D39" s="31"/>
      <c r="E39" s="31"/>
    </row>
    <row r="40" spans="1:5" x14ac:dyDescent="0.25">
      <c r="A40" s="46" t="s">
        <v>44</v>
      </c>
      <c r="B40" s="46"/>
      <c r="C40" s="46"/>
      <c r="D40" s="46"/>
      <c r="E40" s="46"/>
    </row>
    <row r="41" spans="1:5" x14ac:dyDescent="0.25">
      <c r="B41" s="47" t="s">
        <v>19</v>
      </c>
      <c r="C41" s="47"/>
      <c r="D41" s="47"/>
      <c r="E41" s="5" t="s">
        <v>6</v>
      </c>
    </row>
    <row r="43" spans="1:5" x14ac:dyDescent="0.25">
      <c r="A43" s="2" t="s">
        <v>38</v>
      </c>
    </row>
    <row r="44" spans="1:5" x14ac:dyDescent="0.25">
      <c r="A44" s="13" t="s">
        <v>36</v>
      </c>
    </row>
    <row r="45" spans="1:5" x14ac:dyDescent="0.25">
      <c r="A45" s="2" t="s">
        <v>42</v>
      </c>
      <c r="B45" s="14">
        <f>'3кв'!B47</f>
        <v>-232.41199999998935</v>
      </c>
    </row>
    <row r="46" spans="1:5" x14ac:dyDescent="0.25">
      <c r="A46" s="16" t="s">
        <v>62</v>
      </c>
      <c r="B46" s="15"/>
    </row>
    <row r="47" spans="1:5" x14ac:dyDescent="0.25">
      <c r="A47" s="2" t="s">
        <v>39</v>
      </c>
      <c r="B47" s="15">
        <v>35037.57</v>
      </c>
    </row>
    <row r="48" spans="1:5" ht="30" x14ac:dyDescent="0.25">
      <c r="A48" s="33" t="s">
        <v>40</v>
      </c>
      <c r="B48" s="15">
        <f>E28</f>
        <v>34253.792999999991</v>
      </c>
    </row>
    <row r="49" spans="1:2" x14ac:dyDescent="0.25">
      <c r="A49" s="13" t="s">
        <v>37</v>
      </c>
      <c r="B49" s="17">
        <f>B45+B47-B48</f>
        <v>551.36500000001979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topLeftCell="A4" zoomScaleNormal="100" zoomScaleSheetLayoutView="100" workbookViewId="0">
      <selection activeCell="C26" sqref="C26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43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3" t="s">
        <v>63</v>
      </c>
      <c r="B1" s="63"/>
      <c r="C1" s="63"/>
      <c r="D1" s="34"/>
    </row>
    <row r="2" spans="1:5" x14ac:dyDescent="0.25">
      <c r="A2" s="64" t="s">
        <v>64</v>
      </c>
      <c r="B2" s="64"/>
      <c r="C2" s="64"/>
      <c r="D2" s="35"/>
    </row>
    <row r="3" spans="1:5" x14ac:dyDescent="0.25">
      <c r="A3" s="64" t="s">
        <v>65</v>
      </c>
      <c r="B3" s="64"/>
      <c r="C3" s="64"/>
      <c r="D3" s="35"/>
    </row>
    <row r="4" spans="1:5" x14ac:dyDescent="0.25">
      <c r="A4" s="63" t="s">
        <v>80</v>
      </c>
      <c r="B4" s="63"/>
      <c r="C4" s="63"/>
      <c r="D4" s="34"/>
    </row>
    <row r="5" spans="1:5" x14ac:dyDescent="0.25">
      <c r="A5" s="65"/>
      <c r="B5" s="65"/>
      <c r="C5" s="65"/>
    </row>
    <row r="6" spans="1:5" x14ac:dyDescent="0.25">
      <c r="A6" s="35"/>
      <c r="B6" s="66" t="s">
        <v>66</v>
      </c>
      <c r="C6" s="67">
        <f>'1кв'!B43</f>
        <v>-4716.38</v>
      </c>
      <c r="D6" s="36"/>
    </row>
    <row r="7" spans="1:5" x14ac:dyDescent="0.25">
      <c r="A7" s="35"/>
      <c r="B7" s="66" t="s">
        <v>88</v>
      </c>
      <c r="C7" s="67"/>
      <c r="D7" s="36"/>
    </row>
    <row r="8" spans="1:5" x14ac:dyDescent="0.25">
      <c r="A8" s="37" t="s">
        <v>67</v>
      </c>
      <c r="B8" s="68" t="s">
        <v>68</v>
      </c>
      <c r="C8" s="69">
        <f>'1кв'!B45+'2кв'!B45+'3кв'!B45+'4 кв'!B47</f>
        <v>135874.97999999998</v>
      </c>
      <c r="D8" s="38"/>
    </row>
    <row r="9" spans="1:5" x14ac:dyDescent="0.25">
      <c r="A9" s="30"/>
      <c r="B9" s="68" t="s">
        <v>69</v>
      </c>
      <c r="C9" s="67">
        <f>SUM(C8:C8)</f>
        <v>135874.97999999998</v>
      </c>
      <c r="D9" s="36"/>
    </row>
    <row r="10" spans="1:5" x14ac:dyDescent="0.25">
      <c r="B10" s="70"/>
      <c r="C10" s="71"/>
      <c r="D10" s="39"/>
    </row>
    <row r="11" spans="1:5" x14ac:dyDescent="0.25">
      <c r="A11" s="40" t="s">
        <v>70</v>
      </c>
      <c r="B11" s="72" t="s">
        <v>71</v>
      </c>
      <c r="C11" s="73">
        <f>'1кв'!E22+'2кв'!E22+'3кв'!E22+'4 кв'!E22</f>
        <v>93950.83199999998</v>
      </c>
      <c r="D11" s="39"/>
    </row>
    <row r="12" spans="1:5" x14ac:dyDescent="0.25">
      <c r="B12" s="74" t="s">
        <v>41</v>
      </c>
      <c r="C12" s="73">
        <f>'1кв'!E24+'2кв'!E24+'3кв'!E24+'4 кв'!E24</f>
        <v>26936.147999999994</v>
      </c>
      <c r="D12" s="39"/>
      <c r="E12" s="41"/>
    </row>
    <row r="13" spans="1:5" ht="31.5" x14ac:dyDescent="0.25">
      <c r="B13" s="74" t="s">
        <v>59</v>
      </c>
      <c r="C13" s="73">
        <f>'1кв'!E23+'2кв'!E23+'3кв'!E23+'4 кв'!E23</f>
        <v>8698.36</v>
      </c>
      <c r="D13" s="39"/>
    </row>
    <row r="14" spans="1:5" x14ac:dyDescent="0.25">
      <c r="A14" s="40"/>
      <c r="B14" s="75" t="s">
        <v>31</v>
      </c>
      <c r="C14" s="73">
        <f>'1кв'!E25+'2кв'!E25+'3кв'!E25+'4 кв'!E25-0.01</f>
        <v>257.24</v>
      </c>
      <c r="D14" s="39"/>
    </row>
    <row r="15" spans="1:5" x14ac:dyDescent="0.25">
      <c r="A15" s="40"/>
      <c r="B15" s="76" t="s">
        <v>89</v>
      </c>
      <c r="C15" s="73">
        <f>'4 кв'!E26</f>
        <v>764.64499999999998</v>
      </c>
      <c r="D15" s="39"/>
    </row>
    <row r="16" spans="1:5" x14ac:dyDescent="0.25">
      <c r="A16" s="40"/>
      <c r="B16" s="77"/>
      <c r="C16" s="73"/>
      <c r="D16" s="39"/>
    </row>
    <row r="17" spans="1:6" x14ac:dyDescent="0.25">
      <c r="B17" s="78" t="s">
        <v>72</v>
      </c>
      <c r="C17" s="67">
        <f>SUM(C11:C16)</f>
        <v>130607.22499999999</v>
      </c>
      <c r="D17" s="39"/>
      <c r="E17" s="41">
        <f>'1кв'!E26+'2кв'!E26+'3кв'!E26+'4 кв'!E28</f>
        <v>130607.23499999997</v>
      </c>
      <c r="F17" s="41"/>
    </row>
    <row r="18" spans="1:6" x14ac:dyDescent="0.25">
      <c r="B18" s="79" t="s">
        <v>73</v>
      </c>
      <c r="C18" s="67">
        <f>(C6+C9)-C17</f>
        <v>551.37499999998545</v>
      </c>
      <c r="D18" s="39"/>
      <c r="E18" s="41"/>
    </row>
    <row r="19" spans="1:6" x14ac:dyDescent="0.25">
      <c r="B19" s="37"/>
      <c r="C19" s="42"/>
      <c r="D19" s="39"/>
    </row>
    <row r="20" spans="1:6" x14ac:dyDescent="0.25">
      <c r="B20" s="37" t="s">
        <v>90</v>
      </c>
      <c r="C20" s="37"/>
      <c r="D20" s="39"/>
    </row>
    <row r="21" spans="1:6" x14ac:dyDescent="0.25">
      <c r="B21" s="37" t="s">
        <v>91</v>
      </c>
      <c r="C21" s="37">
        <v>6115.02</v>
      </c>
      <c r="D21" s="39"/>
    </row>
    <row r="22" spans="1:6" x14ac:dyDescent="0.25">
      <c r="B22" s="80" t="s">
        <v>92</v>
      </c>
      <c r="C22" s="80">
        <v>2744.46</v>
      </c>
      <c r="D22" s="39"/>
    </row>
    <row r="23" spans="1:6" x14ac:dyDescent="0.25">
      <c r="B23" s="37" t="s">
        <v>93</v>
      </c>
      <c r="C23" s="37">
        <f>C22-C21</f>
        <v>-3370.5600000000004</v>
      </c>
      <c r="D23" s="39"/>
    </row>
    <row r="24" spans="1:6" x14ac:dyDescent="0.25">
      <c r="B24" s="37"/>
      <c r="C24" s="42"/>
      <c r="D24" s="39"/>
    </row>
    <row r="25" spans="1:6" x14ac:dyDescent="0.25">
      <c r="B25" s="37"/>
      <c r="C25" s="42"/>
      <c r="D25" s="39"/>
    </row>
    <row r="26" spans="1:6" x14ac:dyDescent="0.25">
      <c r="A26" s="37" t="s">
        <v>74</v>
      </c>
      <c r="C26" s="42"/>
      <c r="D26" s="39"/>
    </row>
    <row r="27" spans="1:6" x14ac:dyDescent="0.25">
      <c r="B27" s="37"/>
      <c r="C27" s="42"/>
      <c r="D27" s="39"/>
    </row>
    <row r="28" spans="1:6" x14ac:dyDescent="0.25">
      <c r="B28" s="37"/>
      <c r="C28" s="42"/>
      <c r="D28" s="39"/>
    </row>
    <row r="29" spans="1:6" x14ac:dyDescent="0.25">
      <c r="A29" s="1" t="s">
        <v>75</v>
      </c>
      <c r="B29" s="37" t="s">
        <v>76</v>
      </c>
      <c r="C29" s="42"/>
      <c r="D29" s="39"/>
    </row>
    <row r="30" spans="1:6" x14ac:dyDescent="0.25">
      <c r="B30" s="37" t="s">
        <v>77</v>
      </c>
      <c r="C30" s="42"/>
      <c r="D30" s="39"/>
    </row>
    <row r="31" spans="1:6" x14ac:dyDescent="0.25">
      <c r="B31" s="37" t="s">
        <v>78</v>
      </c>
      <c r="C31" s="42"/>
      <c r="D31" s="39"/>
    </row>
    <row r="32" spans="1:6" x14ac:dyDescent="0.25">
      <c r="B32" s="37"/>
      <c r="C32" s="42"/>
      <c r="D32" s="39"/>
    </row>
    <row r="33" spans="2:4" x14ac:dyDescent="0.25">
      <c r="B33" s="37"/>
      <c r="C33" s="42"/>
      <c r="D33" s="39"/>
    </row>
    <row r="34" spans="2:4" x14ac:dyDescent="0.25">
      <c r="B34" s="37" t="s">
        <v>79</v>
      </c>
      <c r="C34" s="42"/>
      <c r="D34" s="39"/>
    </row>
    <row r="35" spans="2:4" x14ac:dyDescent="0.25">
      <c r="B35" s="37"/>
      <c r="C35" s="42"/>
      <c r="D35" s="39"/>
    </row>
    <row r="36" spans="2:4" x14ac:dyDescent="0.25">
      <c r="B36" s="37"/>
      <c r="C36" s="42"/>
      <c r="D36" s="39"/>
    </row>
    <row r="37" spans="2:4" x14ac:dyDescent="0.25">
      <c r="B37" s="37"/>
      <c r="C37" s="42"/>
      <c r="D37" s="39"/>
    </row>
    <row r="38" spans="2:4" x14ac:dyDescent="0.25">
      <c r="B38" s="37"/>
      <c r="C38" s="42"/>
      <c r="D38" s="39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2022-03-11T10:55:52Z</dcterms:modified>
</cp:coreProperties>
</file>