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отчет!$A$1:$C$38</definedName>
  </definedNames>
  <calcPr calcId="124519"/>
</workbook>
</file>

<file path=xl/calcChain.xml><?xml version="1.0" encoding="utf-8"?>
<calcChain xmlns="http://schemas.openxmlformats.org/spreadsheetml/2006/main">
  <c r="C14" i="24"/>
  <c r="C19" l="1"/>
  <c r="C18"/>
  <c r="C15"/>
  <c r="C13"/>
  <c r="C12"/>
  <c r="C11"/>
  <c r="C8"/>
  <c r="C6"/>
  <c r="C27"/>
  <c r="C16" l="1"/>
  <c r="C21" s="1"/>
  <c r="C9"/>
  <c r="C22" l="1"/>
  <c r="E23" i="23" l="1"/>
  <c r="E22"/>
  <c r="E27" s="1"/>
  <c r="B47" s="1"/>
  <c r="B44" i="22" l="1"/>
  <c r="E27" l="1"/>
  <c r="E23"/>
  <c r="E22"/>
  <c r="B47" l="1"/>
  <c r="B48" s="1"/>
  <c r="B44" i="23" s="1"/>
  <c r="B48" s="1"/>
  <c r="B44" i="21"/>
  <c r="E23"/>
  <c r="E22"/>
  <c r="E27" s="1"/>
  <c r="B47" l="1"/>
  <c r="B48" s="1"/>
  <c r="E28" i="20"/>
  <c r="E27"/>
  <c r="E25" l="1"/>
  <c r="E23"/>
  <c r="E22"/>
  <c r="E29" l="1"/>
  <c r="B48" s="1"/>
  <c r="B49" l="1"/>
</calcChain>
</file>

<file path=xl/sharedStrings.xml><?xml version="1.0" encoding="utf-8"?>
<sst xmlns="http://schemas.openxmlformats.org/spreadsheetml/2006/main" count="264" uniqueCount="101">
  <si>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</si>
  <si>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</si>
  <si>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</si>
  <si>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</si>
  <si>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</si>
  <si>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</si>
  <si>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</si>
  <si>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</si>
  <si>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</si>
  <si>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</si>
  <si>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</si>
  <si>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</si>
  <si>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</si>
  <si>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</si>
  <si>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</si>
  <si>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</si>
  <si>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</si>
  <si>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</si>
  <si>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</si>
  <si>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</si>
  <si>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</si>
  <si>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</si>
  <si>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</si>
  <si>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</si>
  <si>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</si>
  <si>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</si>
  <si>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</si>
  <si>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ул.Юбилейная,3а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</si>
  <si>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№29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</si>
  <si>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№3а,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ул.Юбилейная</t>
    </r>
  </si>
  <si>
    <t>Стоимость материалов</t>
  </si>
  <si>
    <t>руб.</t>
  </si>
  <si>
    <t>Итого расходов:</t>
  </si>
  <si>
    <t>Исполнитель - ООО ЖКХ "Локомотив", в лице директора  Шевченко Г. 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</si>
  <si>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</si>
  <si>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</si>
  <si>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</si>
  <si>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</si>
  <si>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- 1054м2</t>
  </si>
  <si>
    <t>Работы по содержанию и тек. ремонту</t>
  </si>
  <si>
    <t xml:space="preserve">Общехозяйственные расходы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</si>
  <si>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Герасименко Галины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</si>
  <si>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б/н от 10.09.2017 г.</t>
    </r>
  </si>
  <si>
    <t>1 квартал</t>
  </si>
  <si>
    <t>Остаток на начало квартала</t>
  </si>
  <si>
    <t>определена приложением № 9 к договору</t>
  </si>
  <si>
    <t>Заказчик - Собственники МКД, в лице председателя совета дома Герасименко Г.В.</t>
  </si>
  <si>
    <t xml:space="preserve">Услуги по содержанию многоквартирного дома </t>
  </si>
  <si>
    <t>ч/час</t>
  </si>
  <si>
    <t>январь</t>
  </si>
  <si>
    <t>февраль</t>
  </si>
  <si>
    <t>Обработка подъездов хлорсодержащими растворами опрыскивание 1 раз в неделю</t>
  </si>
  <si>
    <t>Предъявлено населению  68357,52</t>
  </si>
  <si>
    <t>Опиловка деревьев кв.13</t>
  </si>
  <si>
    <t>Замена доводчика (кв.3)</t>
  </si>
  <si>
    <t xml:space="preserve">           2. Всего за период с "01" 01 2022 г. по "31" 03 2022 г. выполнено работ (оказано услуг) на общую сумму шестьдесят тысяч два рубля 75 копеек</t>
  </si>
  <si>
    <t>за 1 квартал 2022 года</t>
  </si>
  <si>
    <t>"31" 03 2022 г.</t>
  </si>
  <si>
    <t>за 2 квартал 2022 года</t>
  </si>
  <si>
    <t>"30" 06 2022 г.</t>
  </si>
  <si>
    <t>2 квартал</t>
  </si>
  <si>
    <t>Реконструкция качели</t>
  </si>
  <si>
    <t>Ремонт кровли после урагана (смета)</t>
  </si>
  <si>
    <t>апрель</t>
  </si>
  <si>
    <t xml:space="preserve">           2. Всего за период с "01" 04 2022 г. по "30" 06 2022 г. выполнено работ (оказано услуг) на общую сумму шестьдесят четыре тысячи триста сорок один рубль 06 копеек</t>
  </si>
  <si>
    <t>Предъявлено населению  70984,23</t>
  </si>
  <si>
    <t>3 квартал</t>
  </si>
  <si>
    <t>за 3 квартал 2022 года</t>
  </si>
  <si>
    <t>"30" 09 2022 г.</t>
  </si>
  <si>
    <t xml:space="preserve">           2. Всего за период с "01" 07 2022 г. по "30" 09 2022 г. выполнено работ (оказано услуг) на общую сумму пятьдесят девять тысяч четыреста семьдесят семь  рублей 22 копейки</t>
  </si>
  <si>
    <t>за 4 квартал 2022 года</t>
  </si>
  <si>
    <t>"31" 12 2022 г.</t>
  </si>
  <si>
    <t xml:space="preserve">           2. Всего за период с "01" 10 2022 г. по "31" 12 2022 г. выполнено работ (оказано услуг) на общую сумму пятьдесят девять тысяч пятьсот тридцать один рубль 75 копеек.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</si>
  <si>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</si>
  <si>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</si>
  <si>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</si>
  <si>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</si>
  <si>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</si>
  <si>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</si>
  <si>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</si>
  <si>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</si>
  <si>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</si>
  <si>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</si>
  <si>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</si>
  <si>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</si>
  <si>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</si>
  <si>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</si>
  <si>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</si>
  <si>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</si>
  <si>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</si>
  <si>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</si>
  <si>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</si>
  <si>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</si>
  <si>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</si>
  <si>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</si>
  <si>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_____________________________________________</t>
  </si>
  <si>
    <t>по ж.д. ул. Юбилейная №3а</t>
  </si>
  <si>
    <t>Начислено всего 278683,5</t>
  </si>
  <si>
    <t>непредвиденные работы  6 ч/ч</t>
  </si>
  <si>
    <t xml:space="preserve">   *Реконструкция качели</t>
  </si>
  <si>
    <t xml:space="preserve">   *Ремонт кровли после урагана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</si>
</sst>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43" fontId="4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5" xfId="0" applyFont="1" applyBorder="1"/>
    <xf numFmtId="49" fontId="3" fillId="0" borderId="1" xfId="0" applyNumberFormat="1" applyFont="1" applyBorder="1" applyAlignment="1">
      <alignment horizontal="left"/>
    </xf>
    <xf numFmtId="43" fontId="8" fillId="0" borderId="5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43" fontId="3" fillId="2" borderId="5" xfId="1" applyFont="1" applyFill="1" applyBorder="1" applyAlignment="1">
      <alignment horizontal="center"/>
    </xf>
    <xf numFmtId="0" fontId="10" fillId="0" borderId="1" xfId="0" applyFont="1" applyBorder="1" applyAlignment="1">
      <alignment wrapText="1"/>
    </xf>
    <xf numFmtId="0" fontId="3" fillId="0" borderId="1" xfId="0" applyFont="1" applyBorder="1"/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22" zoomScaleSheetLayoutView="100" workbookViewId="0">
      <selection activeCell="E28" sqref="E28"/>
    </sheetView>
  </sheetViews>
  <sheetFormatPr defaultColWidth="9.140625" defaultRowHeight="1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>
      <c r="A1" s="69" t="s">
        <v>11</v>
      </c>
      <c r="B1" s="69"/>
      <c r="C1" s="69"/>
      <c r="D1" s="69"/>
      <c r="E1" s="69"/>
    </row>
    <row r="2" spans="1:5" ht="30.75" customHeight="1">
      <c r="A2" s="70" t="s">
        <v>12</v>
      </c>
      <c r="B2" s="71"/>
      <c r="C2" s="71"/>
      <c r="D2" s="71"/>
      <c r="E2" s="71"/>
    </row>
    <row r="3" spans="1:5">
      <c r="A3" s="72" t="s">
        <v>56</v>
      </c>
      <c r="B3" s="72"/>
      <c r="C3" s="72"/>
      <c r="D3" s="72"/>
      <c r="E3" s="72"/>
    </row>
    <row r="4" spans="1:5" s="1" customFormat="1" ht="15.75">
      <c r="A4" s="23" t="s">
        <v>13</v>
      </c>
      <c r="B4" s="4"/>
      <c r="C4" s="4"/>
      <c r="D4" s="73" t="s">
        <v>57</v>
      </c>
      <c r="E4" s="73"/>
    </row>
    <row r="5" spans="1:5">
      <c r="A5" s="26"/>
      <c r="B5" s="4"/>
      <c r="C5" s="4"/>
      <c r="D5" s="4"/>
      <c r="E5" s="4"/>
    </row>
    <row r="6" spans="1:5">
      <c r="A6" s="74" t="s">
        <v>0</v>
      </c>
      <c r="B6" s="74"/>
      <c r="C6" s="74"/>
      <c r="D6" s="74"/>
      <c r="E6" s="74"/>
    </row>
    <row r="7" spans="1:5">
      <c r="A7" s="68" t="s">
        <v>27</v>
      </c>
      <c r="B7" s="68"/>
      <c r="C7" s="68"/>
      <c r="D7" s="68"/>
      <c r="E7" s="68"/>
    </row>
    <row r="8" spans="1:5">
      <c r="A8" s="76" t="s">
        <v>1</v>
      </c>
      <c r="B8" s="76"/>
      <c r="C8" s="76"/>
      <c r="D8" s="76"/>
      <c r="E8" s="76"/>
    </row>
    <row r="9" spans="1:5">
      <c r="A9" s="74" t="s">
        <v>41</v>
      </c>
      <c r="B9" s="74"/>
      <c r="C9" s="74"/>
      <c r="D9" s="74"/>
      <c r="E9" s="74"/>
    </row>
    <row r="10" spans="1:5" ht="24" customHeight="1">
      <c r="A10" s="77" t="s">
        <v>14</v>
      </c>
      <c r="B10" s="78"/>
      <c r="C10" s="78"/>
      <c r="D10" s="78"/>
      <c r="E10" s="78"/>
    </row>
    <row r="11" spans="1:5">
      <c r="A11" s="74" t="s">
        <v>42</v>
      </c>
      <c r="B11" s="74"/>
      <c r="C11" s="74"/>
      <c r="D11" s="74"/>
      <c r="E11" s="74"/>
    </row>
    <row r="12" spans="1:5">
      <c r="A12" s="76" t="s">
        <v>15</v>
      </c>
      <c r="B12" s="79"/>
      <c r="C12" s="79"/>
      <c r="D12" s="79"/>
      <c r="E12" s="79"/>
    </row>
    <row r="13" spans="1:5">
      <c r="A13" s="74" t="s">
        <v>24</v>
      </c>
      <c r="B13" s="74"/>
      <c r="C13" s="74"/>
      <c r="D13" s="74"/>
      <c r="E13" s="74"/>
    </row>
    <row r="14" spans="1:5" ht="11.25" customHeight="1">
      <c r="A14" s="76" t="s">
        <v>2</v>
      </c>
      <c r="B14" s="79"/>
      <c r="C14" s="79"/>
      <c r="D14" s="79"/>
      <c r="E14" s="79"/>
    </row>
    <row r="15" spans="1:5">
      <c r="A15" s="74" t="s">
        <v>25</v>
      </c>
      <c r="B15" s="74"/>
      <c r="C15" s="74"/>
      <c r="D15" s="74"/>
      <c r="E15" s="74"/>
    </row>
    <row r="16" spans="1:5" ht="10.5" customHeight="1">
      <c r="A16" s="76" t="s">
        <v>16</v>
      </c>
      <c r="B16" s="79"/>
      <c r="C16" s="79"/>
      <c r="D16" s="79"/>
      <c r="E16" s="79"/>
    </row>
    <row r="17" spans="1:8" ht="30.75" customHeight="1">
      <c r="A17" s="74" t="s">
        <v>17</v>
      </c>
      <c r="B17" s="74"/>
      <c r="C17" s="74"/>
      <c r="D17" s="74"/>
      <c r="E17" s="74"/>
    </row>
    <row r="18" spans="1:8" ht="63.75" customHeight="1">
      <c r="A18" s="74" t="s">
        <v>28</v>
      </c>
      <c r="B18" s="74"/>
      <c r="C18" s="74"/>
      <c r="D18" s="74"/>
      <c r="E18" s="74"/>
    </row>
    <row r="19" spans="1:8" ht="33.75" customHeight="1">
      <c r="A19" s="75" t="s">
        <v>29</v>
      </c>
      <c r="B19" s="75"/>
      <c r="C19" s="75"/>
      <c r="D19" s="75"/>
      <c r="E19" s="75"/>
    </row>
    <row r="20" spans="1:8">
      <c r="A20" s="75"/>
      <c r="B20" s="75"/>
      <c r="C20" s="75"/>
      <c r="D20" s="75"/>
      <c r="E20" s="75"/>
      <c r="F20" s="2">
        <v>1054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8" t="s">
        <v>47</v>
      </c>
      <c r="B22" s="8" t="s">
        <v>45</v>
      </c>
      <c r="C22" s="3" t="s">
        <v>4</v>
      </c>
      <c r="D22" s="3">
        <v>13.81</v>
      </c>
      <c r="E22" s="7">
        <f>D22*F20*G20</f>
        <v>43667.22</v>
      </c>
      <c r="H22" s="15"/>
    </row>
    <row r="23" spans="1:8" ht="45">
      <c r="A23" s="6" t="s">
        <v>51</v>
      </c>
      <c r="B23" s="8" t="s">
        <v>43</v>
      </c>
      <c r="C23" s="3" t="s">
        <v>4</v>
      </c>
      <c r="D23" s="3"/>
      <c r="E23" s="7">
        <f>797.12*3</f>
        <v>2391.36</v>
      </c>
      <c r="H23" s="15"/>
    </row>
    <row r="24" spans="1:8" ht="38.25">
      <c r="A24" s="6" t="s">
        <v>22</v>
      </c>
      <c r="B24" s="8" t="s">
        <v>23</v>
      </c>
      <c r="C24" s="3" t="s">
        <v>4</v>
      </c>
      <c r="D24" s="3"/>
      <c r="E24" s="7">
        <v>0</v>
      </c>
      <c r="H24" s="15"/>
    </row>
    <row r="25" spans="1:8">
      <c r="A25" s="6" t="s">
        <v>40</v>
      </c>
      <c r="B25" s="8" t="s">
        <v>26</v>
      </c>
      <c r="C25" s="3" t="s">
        <v>4</v>
      </c>
      <c r="D25" s="3">
        <v>3.6</v>
      </c>
      <c r="E25" s="7">
        <f>D25*F20*G20</f>
        <v>11383.2</v>
      </c>
      <c r="H25" s="15"/>
    </row>
    <row r="26" spans="1:8" ht="15.75">
      <c r="A26" s="6" t="s">
        <v>30</v>
      </c>
      <c r="B26" s="8" t="s">
        <v>43</v>
      </c>
      <c r="C26" s="3" t="s">
        <v>31</v>
      </c>
      <c r="D26" s="19"/>
      <c r="E26" s="7">
        <v>2250.15</v>
      </c>
      <c r="H26" s="15"/>
    </row>
    <row r="27" spans="1:8" ht="15.75">
      <c r="A27" s="20" t="s">
        <v>53</v>
      </c>
      <c r="B27" s="8" t="s">
        <v>49</v>
      </c>
      <c r="C27" s="21" t="s">
        <v>48</v>
      </c>
      <c r="D27" s="19">
        <v>4</v>
      </c>
      <c r="E27" s="22">
        <f>D27*218.47</f>
        <v>873.88</v>
      </c>
      <c r="H27" s="15"/>
    </row>
    <row r="28" spans="1:8" ht="20.25" customHeight="1">
      <c r="A28" s="20" t="s">
        <v>54</v>
      </c>
      <c r="B28" s="8" t="s">
        <v>50</v>
      </c>
      <c r="C28" s="21" t="s">
        <v>48</v>
      </c>
      <c r="D28" s="19">
        <v>2</v>
      </c>
      <c r="E28" s="22">
        <f>D28*218.47</f>
        <v>436.94</v>
      </c>
      <c r="H28" s="15"/>
    </row>
    <row r="29" spans="1:8" s="13" customFormat="1" ht="14.25">
      <c r="A29" s="9" t="s">
        <v>32</v>
      </c>
      <c r="B29" s="10"/>
      <c r="C29" s="11"/>
      <c r="D29" s="11"/>
      <c r="E29" s="12">
        <f>SUM(E22:E28)</f>
        <v>61002.75</v>
      </c>
    </row>
    <row r="31" spans="1:8" ht="28.5" customHeight="1">
      <c r="A31" s="81" t="s">
        <v>55</v>
      </c>
      <c r="B31" s="81"/>
      <c r="C31" s="81"/>
      <c r="D31" s="81"/>
      <c r="E31" s="81"/>
    </row>
    <row r="32" spans="1:8" ht="30" customHeight="1">
      <c r="A32" s="74" t="s">
        <v>21</v>
      </c>
      <c r="B32" s="74"/>
      <c r="C32" s="74"/>
      <c r="D32" s="74"/>
      <c r="E32" s="74"/>
    </row>
    <row r="33" spans="1:5">
      <c r="A33" s="74" t="s">
        <v>20</v>
      </c>
      <c r="B33" s="74"/>
      <c r="C33" s="74"/>
      <c r="D33" s="74"/>
      <c r="E33" s="74"/>
    </row>
    <row r="34" spans="1:5" ht="28.5" customHeight="1">
      <c r="A34" s="74" t="s">
        <v>34</v>
      </c>
      <c r="B34" s="74"/>
      <c r="C34" s="74"/>
      <c r="D34" s="74"/>
      <c r="E34" s="74"/>
    </row>
    <row r="35" spans="1:5">
      <c r="A35" s="74" t="s">
        <v>18</v>
      </c>
      <c r="B35" s="74"/>
      <c r="C35" s="74"/>
      <c r="D35" s="74"/>
      <c r="E35" s="74"/>
    </row>
    <row r="36" spans="1:5">
      <c r="A36" s="82" t="s">
        <v>5</v>
      </c>
      <c r="B36" s="82"/>
      <c r="C36" s="82"/>
      <c r="D36" s="82"/>
      <c r="E36" s="82"/>
    </row>
    <row r="37" spans="1:5">
      <c r="A37" s="74" t="s">
        <v>18</v>
      </c>
      <c r="B37" s="74"/>
      <c r="C37" s="74"/>
      <c r="D37" s="74"/>
      <c r="E37" s="74"/>
    </row>
    <row r="38" spans="1:5">
      <c r="A38" s="83" t="s">
        <v>33</v>
      </c>
      <c r="B38" s="83"/>
      <c r="C38" s="83"/>
      <c r="D38" s="83"/>
      <c r="E38" s="83"/>
    </row>
    <row r="39" spans="1:5">
      <c r="B39" s="80" t="s">
        <v>19</v>
      </c>
      <c r="C39" s="80"/>
      <c r="D39" s="80"/>
      <c r="E39" s="5" t="s">
        <v>6</v>
      </c>
    </row>
    <row r="40" spans="1:5">
      <c r="A40" s="25"/>
      <c r="B40" s="25"/>
      <c r="C40" s="25"/>
      <c r="D40" s="25"/>
      <c r="E40" s="25"/>
    </row>
    <row r="41" spans="1:5">
      <c r="A41" s="83" t="s">
        <v>46</v>
      </c>
      <c r="B41" s="83"/>
      <c r="C41" s="83"/>
      <c r="D41" s="83"/>
      <c r="E41" s="83"/>
    </row>
    <row r="42" spans="1:5">
      <c r="B42" s="80" t="s">
        <v>19</v>
      </c>
      <c r="C42" s="80"/>
      <c r="D42" s="80"/>
      <c r="E42" s="5" t="s">
        <v>6</v>
      </c>
    </row>
    <row r="43" spans="1:5">
      <c r="A43" s="2" t="s">
        <v>38</v>
      </c>
    </row>
    <row r="44" spans="1:5">
      <c r="A44" s="13" t="s">
        <v>35</v>
      </c>
    </row>
    <row r="45" spans="1:5">
      <c r="A45" s="2" t="s">
        <v>44</v>
      </c>
      <c r="B45" s="16">
        <v>-29947.82</v>
      </c>
    </row>
    <row r="46" spans="1:5" ht="15.75">
      <c r="A46" s="24" t="s">
        <v>52</v>
      </c>
      <c r="B46" s="14"/>
    </row>
    <row r="47" spans="1:5">
      <c r="A47" s="2" t="s">
        <v>36</v>
      </c>
      <c r="B47" s="17">
        <v>64901.55</v>
      </c>
    </row>
    <row r="48" spans="1:5" ht="30">
      <c r="A48" s="24" t="s">
        <v>39</v>
      </c>
      <c r="B48" s="17">
        <f>E29</f>
        <v>61002.75</v>
      </c>
    </row>
    <row r="49" spans="1:2">
      <c r="A49" s="13" t="s">
        <v>37</v>
      </c>
      <c r="B49" s="16">
        <f>B45+B47-B48</f>
        <v>-26049.019999999997</v>
      </c>
    </row>
    <row r="50" spans="1:2">
      <c r="B50" s="15"/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19" zoomScaleSheetLayoutView="100" workbookViewId="0">
      <selection activeCell="A26" sqref="A26"/>
    </sheetView>
  </sheetViews>
  <sheetFormatPr defaultColWidth="9.140625" defaultRowHeight="1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>
      <c r="A1" s="69" t="s">
        <v>11</v>
      </c>
      <c r="B1" s="69"/>
      <c r="C1" s="69"/>
      <c r="D1" s="69"/>
      <c r="E1" s="69"/>
    </row>
    <row r="2" spans="1:5" ht="30.75" customHeight="1">
      <c r="A2" s="70" t="s">
        <v>12</v>
      </c>
      <c r="B2" s="71"/>
      <c r="C2" s="71"/>
      <c r="D2" s="71"/>
      <c r="E2" s="71"/>
    </row>
    <row r="3" spans="1:5">
      <c r="A3" s="72" t="s">
        <v>58</v>
      </c>
      <c r="B3" s="72"/>
      <c r="C3" s="72"/>
      <c r="D3" s="72"/>
      <c r="E3" s="72"/>
    </row>
    <row r="4" spans="1:5" s="1" customFormat="1" ht="15.75">
      <c r="A4" s="23" t="s">
        <v>13</v>
      </c>
      <c r="B4" s="4"/>
      <c r="C4" s="4"/>
      <c r="D4" s="73" t="s">
        <v>59</v>
      </c>
      <c r="E4" s="73"/>
    </row>
    <row r="5" spans="1:5">
      <c r="A5" s="29"/>
      <c r="B5" s="4"/>
      <c r="C5" s="4"/>
      <c r="D5" s="4"/>
      <c r="E5" s="4"/>
    </row>
    <row r="6" spans="1:5">
      <c r="A6" s="74" t="s">
        <v>0</v>
      </c>
      <c r="B6" s="74"/>
      <c r="C6" s="74"/>
      <c r="D6" s="74"/>
      <c r="E6" s="74"/>
    </row>
    <row r="7" spans="1:5">
      <c r="A7" s="68" t="s">
        <v>27</v>
      </c>
      <c r="B7" s="68"/>
      <c r="C7" s="68"/>
      <c r="D7" s="68"/>
      <c r="E7" s="68"/>
    </row>
    <row r="8" spans="1:5">
      <c r="A8" s="76" t="s">
        <v>1</v>
      </c>
      <c r="B8" s="76"/>
      <c r="C8" s="76"/>
      <c r="D8" s="76"/>
      <c r="E8" s="76"/>
    </row>
    <row r="9" spans="1:5">
      <c r="A9" s="74" t="s">
        <v>41</v>
      </c>
      <c r="B9" s="74"/>
      <c r="C9" s="74"/>
      <c r="D9" s="74"/>
      <c r="E9" s="74"/>
    </row>
    <row r="10" spans="1:5" ht="24" customHeight="1">
      <c r="A10" s="77" t="s">
        <v>14</v>
      </c>
      <c r="B10" s="78"/>
      <c r="C10" s="78"/>
      <c r="D10" s="78"/>
      <c r="E10" s="78"/>
    </row>
    <row r="11" spans="1:5">
      <c r="A11" s="74" t="s">
        <v>42</v>
      </c>
      <c r="B11" s="74"/>
      <c r="C11" s="74"/>
      <c r="D11" s="74"/>
      <c r="E11" s="74"/>
    </row>
    <row r="12" spans="1:5">
      <c r="A12" s="76" t="s">
        <v>15</v>
      </c>
      <c r="B12" s="79"/>
      <c r="C12" s="79"/>
      <c r="D12" s="79"/>
      <c r="E12" s="79"/>
    </row>
    <row r="13" spans="1:5">
      <c r="A13" s="74" t="s">
        <v>24</v>
      </c>
      <c r="B13" s="74"/>
      <c r="C13" s="74"/>
      <c r="D13" s="74"/>
      <c r="E13" s="74"/>
    </row>
    <row r="14" spans="1:5" ht="11.25" customHeight="1">
      <c r="A14" s="76" t="s">
        <v>2</v>
      </c>
      <c r="B14" s="79"/>
      <c r="C14" s="79"/>
      <c r="D14" s="79"/>
      <c r="E14" s="79"/>
    </row>
    <row r="15" spans="1:5">
      <c r="A15" s="74" t="s">
        <v>25</v>
      </c>
      <c r="B15" s="74"/>
      <c r="C15" s="74"/>
      <c r="D15" s="74"/>
      <c r="E15" s="74"/>
    </row>
    <row r="16" spans="1:5" ht="10.5" customHeight="1">
      <c r="A16" s="76" t="s">
        <v>16</v>
      </c>
      <c r="B16" s="79"/>
      <c r="C16" s="79"/>
      <c r="D16" s="79"/>
      <c r="E16" s="79"/>
    </row>
    <row r="17" spans="1:8" ht="30.75" customHeight="1">
      <c r="A17" s="74" t="s">
        <v>17</v>
      </c>
      <c r="B17" s="74"/>
      <c r="C17" s="74"/>
      <c r="D17" s="74"/>
      <c r="E17" s="74"/>
    </row>
    <row r="18" spans="1:8" ht="63.75" customHeight="1">
      <c r="A18" s="74" t="s">
        <v>28</v>
      </c>
      <c r="B18" s="74"/>
      <c r="C18" s="74"/>
      <c r="D18" s="74"/>
      <c r="E18" s="74"/>
    </row>
    <row r="19" spans="1:8" ht="33.75" customHeight="1">
      <c r="A19" s="75" t="s">
        <v>29</v>
      </c>
      <c r="B19" s="75"/>
      <c r="C19" s="75"/>
      <c r="D19" s="75"/>
      <c r="E19" s="75"/>
    </row>
    <row r="20" spans="1:8">
      <c r="A20" s="75"/>
      <c r="B20" s="75"/>
      <c r="C20" s="75"/>
      <c r="D20" s="75"/>
      <c r="E20" s="75"/>
      <c r="F20" s="2">
        <v>1054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8" t="s">
        <v>47</v>
      </c>
      <c r="B22" s="8" t="s">
        <v>45</v>
      </c>
      <c r="C22" s="3" t="s">
        <v>4</v>
      </c>
      <c r="D22" s="3">
        <v>13.81</v>
      </c>
      <c r="E22" s="7">
        <f>D22*F20*G20</f>
        <v>43667.22</v>
      </c>
      <c r="H22" s="15"/>
    </row>
    <row r="23" spans="1:8">
      <c r="A23" s="6" t="s">
        <v>40</v>
      </c>
      <c r="B23" s="8" t="s">
        <v>26</v>
      </c>
      <c r="C23" s="3" t="s">
        <v>4</v>
      </c>
      <c r="D23" s="3">
        <v>3.6</v>
      </c>
      <c r="E23" s="7">
        <f>D23*F20*G20</f>
        <v>11383.2</v>
      </c>
      <c r="H23" s="15"/>
    </row>
    <row r="24" spans="1:8" ht="15.75">
      <c r="A24" s="6" t="s">
        <v>30</v>
      </c>
      <c r="B24" s="8" t="s">
        <v>60</v>
      </c>
      <c r="C24" s="3" t="s">
        <v>31</v>
      </c>
      <c r="D24" s="19"/>
      <c r="E24" s="7">
        <v>843</v>
      </c>
      <c r="H24" s="15"/>
    </row>
    <row r="25" spans="1:8" ht="15.75">
      <c r="A25" s="20" t="s">
        <v>61</v>
      </c>
      <c r="B25" s="8" t="s">
        <v>60</v>
      </c>
      <c r="C25" s="21" t="s">
        <v>31</v>
      </c>
      <c r="D25" s="19"/>
      <c r="E25" s="22">
        <v>2746.7</v>
      </c>
      <c r="H25" s="15"/>
    </row>
    <row r="26" spans="1:8" ht="20.25" customHeight="1">
      <c r="A26" s="20" t="s">
        <v>62</v>
      </c>
      <c r="B26" s="8" t="s">
        <v>63</v>
      </c>
      <c r="C26" s="21" t="s">
        <v>31</v>
      </c>
      <c r="D26" s="19"/>
      <c r="E26" s="22">
        <v>5700.94</v>
      </c>
      <c r="H26" s="15"/>
    </row>
    <row r="27" spans="1:8" s="13" customFormat="1" ht="14.25">
      <c r="A27" s="9" t="s">
        <v>32</v>
      </c>
      <c r="B27" s="10"/>
      <c r="C27" s="11"/>
      <c r="D27" s="11"/>
      <c r="E27" s="12">
        <f>SUM(E22:E26)</f>
        <v>64341.06</v>
      </c>
    </row>
    <row r="29" spans="1:8" ht="28.5" customHeight="1">
      <c r="A29" s="81" t="s">
        <v>64</v>
      </c>
      <c r="B29" s="81"/>
      <c r="C29" s="81"/>
      <c r="D29" s="81"/>
      <c r="E29" s="81"/>
    </row>
    <row r="30" spans="1:8" ht="30" customHeight="1">
      <c r="A30" s="74" t="s">
        <v>21</v>
      </c>
      <c r="B30" s="74"/>
      <c r="C30" s="74"/>
      <c r="D30" s="74"/>
      <c r="E30" s="74"/>
    </row>
    <row r="31" spans="1:8">
      <c r="A31" s="74" t="s">
        <v>20</v>
      </c>
      <c r="B31" s="74"/>
      <c r="C31" s="74"/>
      <c r="D31" s="74"/>
      <c r="E31" s="74"/>
    </row>
    <row r="32" spans="1:8" ht="28.5" customHeight="1">
      <c r="A32" s="74" t="s">
        <v>34</v>
      </c>
      <c r="B32" s="74"/>
      <c r="C32" s="74"/>
      <c r="D32" s="74"/>
      <c r="E32" s="74"/>
    </row>
    <row r="33" spans="1:5">
      <c r="A33" s="74" t="s">
        <v>18</v>
      </c>
      <c r="B33" s="74"/>
      <c r="C33" s="74"/>
      <c r="D33" s="74"/>
      <c r="E33" s="74"/>
    </row>
    <row r="34" spans="1:5">
      <c r="A34" s="30"/>
      <c r="B34" s="30"/>
      <c r="C34" s="30"/>
      <c r="D34" s="30"/>
      <c r="E34" s="30"/>
    </row>
    <row r="35" spans="1:5">
      <c r="A35" s="82" t="s">
        <v>5</v>
      </c>
      <c r="B35" s="82"/>
      <c r="C35" s="82"/>
      <c r="D35" s="82"/>
      <c r="E35" s="82"/>
    </row>
    <row r="36" spans="1:5">
      <c r="A36" s="74" t="s">
        <v>18</v>
      </c>
      <c r="B36" s="74"/>
      <c r="C36" s="74"/>
      <c r="D36" s="74"/>
      <c r="E36" s="74"/>
    </row>
    <row r="37" spans="1:5">
      <c r="A37" s="83" t="s">
        <v>33</v>
      </c>
      <c r="B37" s="83"/>
      <c r="C37" s="83"/>
      <c r="D37" s="83"/>
      <c r="E37" s="83"/>
    </row>
    <row r="38" spans="1:5">
      <c r="B38" s="80" t="s">
        <v>19</v>
      </c>
      <c r="C38" s="80"/>
      <c r="D38" s="80"/>
      <c r="E38" s="5" t="s">
        <v>6</v>
      </c>
    </row>
    <row r="39" spans="1:5">
      <c r="A39" s="28"/>
      <c r="B39" s="28"/>
      <c r="C39" s="28"/>
      <c r="D39" s="28"/>
      <c r="E39" s="28"/>
    </row>
    <row r="40" spans="1:5">
      <c r="A40" s="83" t="s">
        <v>46</v>
      </c>
      <c r="B40" s="83"/>
      <c r="C40" s="83"/>
      <c r="D40" s="83"/>
      <c r="E40" s="83"/>
    </row>
    <row r="41" spans="1:5">
      <c r="B41" s="80" t="s">
        <v>19</v>
      </c>
      <c r="C41" s="80"/>
      <c r="D41" s="80"/>
      <c r="E41" s="5" t="s">
        <v>6</v>
      </c>
    </row>
    <row r="42" spans="1:5">
      <c r="A42" s="2" t="s">
        <v>38</v>
      </c>
    </row>
    <row r="43" spans="1:5">
      <c r="A43" s="13" t="s">
        <v>35</v>
      </c>
    </row>
    <row r="44" spans="1:5">
      <c r="A44" s="2" t="s">
        <v>44</v>
      </c>
      <c r="B44" s="16">
        <f>'1кв'!B49</f>
        <v>-26049.019999999997</v>
      </c>
    </row>
    <row r="45" spans="1:5" ht="15.75">
      <c r="A45" s="27" t="s">
        <v>52</v>
      </c>
      <c r="B45" s="14"/>
    </row>
    <row r="46" spans="1:5">
      <c r="A46" s="2" t="s">
        <v>36</v>
      </c>
      <c r="B46" s="17">
        <v>66934.05</v>
      </c>
    </row>
    <row r="47" spans="1:5" ht="30">
      <c r="A47" s="27" t="s">
        <v>39</v>
      </c>
      <c r="B47" s="17">
        <f>E27</f>
        <v>64341.06</v>
      </c>
    </row>
    <row r="48" spans="1:5">
      <c r="A48" s="13" t="s">
        <v>37</v>
      </c>
      <c r="B48" s="16">
        <f>B44+B46-B47</f>
        <v>-23456.029999999992</v>
      </c>
    </row>
    <row r="49" spans="2:2">
      <c r="B49" s="15"/>
    </row>
  </sheetData>
  <mergeCells count="30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19" zoomScaleSheetLayoutView="100" workbookViewId="0">
      <selection activeCell="E25" sqref="E25"/>
    </sheetView>
  </sheetViews>
  <sheetFormatPr defaultColWidth="9.140625" defaultRowHeight="1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>
      <c r="A1" s="69" t="s">
        <v>11</v>
      </c>
      <c r="B1" s="69"/>
      <c r="C1" s="69"/>
      <c r="D1" s="69"/>
      <c r="E1" s="69"/>
    </row>
    <row r="2" spans="1:5" ht="30.75" customHeight="1">
      <c r="A2" s="70" t="s">
        <v>12</v>
      </c>
      <c r="B2" s="71"/>
      <c r="C2" s="71"/>
      <c r="D2" s="71"/>
      <c r="E2" s="71"/>
    </row>
    <row r="3" spans="1:5">
      <c r="A3" s="72" t="s">
        <v>67</v>
      </c>
      <c r="B3" s="72"/>
      <c r="C3" s="72"/>
      <c r="D3" s="72"/>
      <c r="E3" s="72"/>
    </row>
    <row r="4" spans="1:5" s="1" customFormat="1" ht="15.75">
      <c r="A4" s="23" t="s">
        <v>13</v>
      </c>
      <c r="B4" s="4"/>
      <c r="C4" s="4"/>
      <c r="D4" s="73" t="s">
        <v>68</v>
      </c>
      <c r="E4" s="73"/>
    </row>
    <row r="5" spans="1:5">
      <c r="A5" s="34"/>
      <c r="B5" s="4"/>
      <c r="C5" s="4"/>
      <c r="D5" s="4"/>
      <c r="E5" s="4"/>
    </row>
    <row r="6" spans="1:5">
      <c r="A6" s="74" t="s">
        <v>0</v>
      </c>
      <c r="B6" s="74"/>
      <c r="C6" s="74"/>
      <c r="D6" s="74"/>
      <c r="E6" s="74"/>
    </row>
    <row r="7" spans="1:5">
      <c r="A7" s="68" t="s">
        <v>27</v>
      </c>
      <c r="B7" s="68"/>
      <c r="C7" s="68"/>
      <c r="D7" s="68"/>
      <c r="E7" s="68"/>
    </row>
    <row r="8" spans="1:5">
      <c r="A8" s="76" t="s">
        <v>1</v>
      </c>
      <c r="B8" s="76"/>
      <c r="C8" s="76"/>
      <c r="D8" s="76"/>
      <c r="E8" s="76"/>
    </row>
    <row r="9" spans="1:5">
      <c r="A9" s="74" t="s">
        <v>41</v>
      </c>
      <c r="B9" s="74"/>
      <c r="C9" s="74"/>
      <c r="D9" s="74"/>
      <c r="E9" s="74"/>
    </row>
    <row r="10" spans="1:5" ht="24" customHeight="1">
      <c r="A10" s="77" t="s">
        <v>14</v>
      </c>
      <c r="B10" s="78"/>
      <c r="C10" s="78"/>
      <c r="D10" s="78"/>
      <c r="E10" s="78"/>
    </row>
    <row r="11" spans="1:5">
      <c r="A11" s="74" t="s">
        <v>42</v>
      </c>
      <c r="B11" s="74"/>
      <c r="C11" s="74"/>
      <c r="D11" s="74"/>
      <c r="E11" s="74"/>
    </row>
    <row r="12" spans="1:5">
      <c r="A12" s="76" t="s">
        <v>15</v>
      </c>
      <c r="B12" s="79"/>
      <c r="C12" s="79"/>
      <c r="D12" s="79"/>
      <c r="E12" s="79"/>
    </row>
    <row r="13" spans="1:5">
      <c r="A13" s="74" t="s">
        <v>24</v>
      </c>
      <c r="B13" s="74"/>
      <c r="C13" s="74"/>
      <c r="D13" s="74"/>
      <c r="E13" s="74"/>
    </row>
    <row r="14" spans="1:5" ht="11.25" customHeight="1">
      <c r="A14" s="76" t="s">
        <v>2</v>
      </c>
      <c r="B14" s="79"/>
      <c r="C14" s="79"/>
      <c r="D14" s="79"/>
      <c r="E14" s="79"/>
    </row>
    <row r="15" spans="1:5">
      <c r="A15" s="74" t="s">
        <v>25</v>
      </c>
      <c r="B15" s="74"/>
      <c r="C15" s="74"/>
      <c r="D15" s="74"/>
      <c r="E15" s="74"/>
    </row>
    <row r="16" spans="1:5" ht="10.5" customHeight="1">
      <c r="A16" s="76" t="s">
        <v>16</v>
      </c>
      <c r="B16" s="79"/>
      <c r="C16" s="79"/>
      <c r="D16" s="79"/>
      <c r="E16" s="79"/>
    </row>
    <row r="17" spans="1:8" ht="30.75" customHeight="1">
      <c r="A17" s="74" t="s">
        <v>17</v>
      </c>
      <c r="B17" s="74"/>
      <c r="C17" s="74"/>
      <c r="D17" s="74"/>
      <c r="E17" s="74"/>
    </row>
    <row r="18" spans="1:8" ht="63.75" customHeight="1">
      <c r="A18" s="74" t="s">
        <v>28</v>
      </c>
      <c r="B18" s="74"/>
      <c r="C18" s="74"/>
      <c r="D18" s="74"/>
      <c r="E18" s="74"/>
    </row>
    <row r="19" spans="1:8" ht="33.75" customHeight="1">
      <c r="A19" s="75" t="s">
        <v>29</v>
      </c>
      <c r="B19" s="75"/>
      <c r="C19" s="75"/>
      <c r="D19" s="75"/>
      <c r="E19" s="75"/>
    </row>
    <row r="20" spans="1:8">
      <c r="A20" s="75"/>
      <c r="B20" s="75"/>
      <c r="C20" s="75"/>
      <c r="D20" s="75"/>
      <c r="E20" s="75"/>
      <c r="F20" s="2">
        <v>1054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8" t="s">
        <v>47</v>
      </c>
      <c r="B22" s="8" t="s">
        <v>45</v>
      </c>
      <c r="C22" s="3" t="s">
        <v>4</v>
      </c>
      <c r="D22" s="3">
        <v>14.91</v>
      </c>
      <c r="E22" s="7">
        <f>D22*F20*G20</f>
        <v>47145.42</v>
      </c>
      <c r="H22" s="15"/>
    </row>
    <row r="23" spans="1:8">
      <c r="A23" s="6" t="s">
        <v>40</v>
      </c>
      <c r="B23" s="8" t="s">
        <v>26</v>
      </c>
      <c r="C23" s="3" t="s">
        <v>4</v>
      </c>
      <c r="D23" s="3">
        <v>3.9</v>
      </c>
      <c r="E23" s="7">
        <f>D23*F20*G20</f>
        <v>12331.8</v>
      </c>
      <c r="H23" s="15"/>
    </row>
    <row r="24" spans="1:8" ht="15.75">
      <c r="A24" s="6" t="s">
        <v>30</v>
      </c>
      <c r="B24" s="8" t="s">
        <v>66</v>
      </c>
      <c r="C24" s="3" t="s">
        <v>31</v>
      </c>
      <c r="D24" s="19"/>
      <c r="E24" s="7">
        <v>0</v>
      </c>
      <c r="H24" s="15"/>
    </row>
    <row r="25" spans="1:8" ht="15.75">
      <c r="A25" s="20"/>
      <c r="B25" s="8"/>
      <c r="C25" s="21"/>
      <c r="D25" s="19"/>
      <c r="E25" s="22"/>
      <c r="H25" s="15"/>
    </row>
    <row r="26" spans="1:8" ht="20.25" customHeight="1">
      <c r="A26" s="20"/>
      <c r="B26" s="8"/>
      <c r="C26" s="21"/>
      <c r="D26" s="19"/>
      <c r="E26" s="22"/>
      <c r="H26" s="15"/>
    </row>
    <row r="27" spans="1:8" s="13" customFormat="1" ht="14.25">
      <c r="A27" s="9" t="s">
        <v>32</v>
      </c>
      <c r="B27" s="10"/>
      <c r="C27" s="11"/>
      <c r="D27" s="11"/>
      <c r="E27" s="12">
        <f>SUM(E22:E26)</f>
        <v>59477.22</v>
      </c>
    </row>
    <row r="29" spans="1:8" ht="28.5" customHeight="1">
      <c r="A29" s="81" t="s">
        <v>69</v>
      </c>
      <c r="B29" s="81"/>
      <c r="C29" s="81"/>
      <c r="D29" s="81"/>
      <c r="E29" s="81"/>
    </row>
    <row r="30" spans="1:8" ht="30" customHeight="1">
      <c r="A30" s="74" t="s">
        <v>21</v>
      </c>
      <c r="B30" s="74"/>
      <c r="C30" s="74"/>
      <c r="D30" s="74"/>
      <c r="E30" s="74"/>
    </row>
    <row r="31" spans="1:8">
      <c r="A31" s="74" t="s">
        <v>20</v>
      </c>
      <c r="B31" s="74"/>
      <c r="C31" s="74"/>
      <c r="D31" s="74"/>
      <c r="E31" s="74"/>
    </row>
    <row r="32" spans="1:8" ht="28.5" customHeight="1">
      <c r="A32" s="74" t="s">
        <v>34</v>
      </c>
      <c r="B32" s="74"/>
      <c r="C32" s="74"/>
      <c r="D32" s="74"/>
      <c r="E32" s="74"/>
    </row>
    <row r="33" spans="1:5">
      <c r="A33" s="74" t="s">
        <v>18</v>
      </c>
      <c r="B33" s="74"/>
      <c r="C33" s="74"/>
      <c r="D33" s="74"/>
      <c r="E33" s="74"/>
    </row>
    <row r="34" spans="1:5">
      <c r="A34" s="32"/>
      <c r="B34" s="32"/>
      <c r="C34" s="32"/>
      <c r="D34" s="32"/>
      <c r="E34" s="32"/>
    </row>
    <row r="35" spans="1:5">
      <c r="A35" s="82" t="s">
        <v>5</v>
      </c>
      <c r="B35" s="82"/>
      <c r="C35" s="82"/>
      <c r="D35" s="82"/>
      <c r="E35" s="82"/>
    </row>
    <row r="36" spans="1:5">
      <c r="A36" s="74" t="s">
        <v>18</v>
      </c>
      <c r="B36" s="74"/>
      <c r="C36" s="74"/>
      <c r="D36" s="74"/>
      <c r="E36" s="74"/>
    </row>
    <row r="37" spans="1:5">
      <c r="A37" s="83" t="s">
        <v>33</v>
      </c>
      <c r="B37" s="83"/>
      <c r="C37" s="83"/>
      <c r="D37" s="83"/>
      <c r="E37" s="83"/>
    </row>
    <row r="38" spans="1:5">
      <c r="B38" s="80" t="s">
        <v>19</v>
      </c>
      <c r="C38" s="80"/>
      <c r="D38" s="80"/>
      <c r="E38" s="5" t="s">
        <v>6</v>
      </c>
    </row>
    <row r="39" spans="1:5">
      <c r="A39" s="33"/>
      <c r="B39" s="33"/>
      <c r="C39" s="33"/>
      <c r="D39" s="33"/>
      <c r="E39" s="33"/>
    </row>
    <row r="40" spans="1:5">
      <c r="A40" s="83" t="s">
        <v>46</v>
      </c>
      <c r="B40" s="83"/>
      <c r="C40" s="83"/>
      <c r="D40" s="83"/>
      <c r="E40" s="83"/>
    </row>
    <row r="41" spans="1:5">
      <c r="B41" s="80" t="s">
        <v>19</v>
      </c>
      <c r="C41" s="80"/>
      <c r="D41" s="80"/>
      <c r="E41" s="5" t="s">
        <v>6</v>
      </c>
    </row>
    <row r="42" spans="1:5">
      <c r="A42" s="2" t="s">
        <v>38</v>
      </c>
    </row>
    <row r="43" spans="1:5">
      <c r="A43" s="13" t="s">
        <v>35</v>
      </c>
    </row>
    <row r="44" spans="1:5">
      <c r="A44" s="2" t="s">
        <v>44</v>
      </c>
      <c r="B44" s="16">
        <f>'2кв'!B48</f>
        <v>-23456.029999999992</v>
      </c>
    </row>
    <row r="45" spans="1:5" ht="15.75">
      <c r="A45" s="31" t="s">
        <v>65</v>
      </c>
      <c r="B45" s="14"/>
    </row>
    <row r="46" spans="1:5">
      <c r="A46" s="2" t="s">
        <v>36</v>
      </c>
      <c r="B46" s="17">
        <v>78976.570000000007</v>
      </c>
    </row>
    <row r="47" spans="1:5" ht="30">
      <c r="A47" s="31" t="s">
        <v>39</v>
      </c>
      <c r="B47" s="17">
        <f>E27</f>
        <v>59477.22</v>
      </c>
    </row>
    <row r="48" spans="1:5">
      <c r="A48" s="13" t="s">
        <v>37</v>
      </c>
      <c r="B48" s="16">
        <f>B44+B46-B47</f>
        <v>-3956.6799999999857</v>
      </c>
    </row>
    <row r="49" spans="2:2">
      <c r="B49" s="15"/>
    </row>
  </sheetData>
  <mergeCells count="30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topLeftCell="A34" zoomScaleSheetLayoutView="100" workbookViewId="0">
      <selection activeCell="B47" sqref="B47"/>
    </sheetView>
  </sheetViews>
  <sheetFormatPr defaultColWidth="9.140625" defaultRowHeight="1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>
      <c r="A1" s="69" t="s">
        <v>11</v>
      </c>
      <c r="B1" s="69"/>
      <c r="C1" s="69"/>
      <c r="D1" s="69"/>
      <c r="E1" s="69"/>
    </row>
    <row r="2" spans="1:5" ht="30.75" customHeight="1">
      <c r="A2" s="70" t="s">
        <v>12</v>
      </c>
      <c r="B2" s="71"/>
      <c r="C2" s="71"/>
      <c r="D2" s="71"/>
      <c r="E2" s="71"/>
    </row>
    <row r="3" spans="1:5">
      <c r="A3" s="72" t="s">
        <v>70</v>
      </c>
      <c r="B3" s="72"/>
      <c r="C3" s="72"/>
      <c r="D3" s="72"/>
      <c r="E3" s="72"/>
    </row>
    <row r="4" spans="1:5" s="1" customFormat="1" ht="15.75">
      <c r="A4" s="23" t="s">
        <v>13</v>
      </c>
      <c r="B4" s="4"/>
      <c r="C4" s="4"/>
      <c r="D4" s="73" t="s">
        <v>71</v>
      </c>
      <c r="E4" s="73"/>
    </row>
    <row r="5" spans="1:5">
      <c r="A5" s="38"/>
      <c r="B5" s="4"/>
      <c r="C5" s="4"/>
      <c r="D5" s="4"/>
      <c r="E5" s="4"/>
    </row>
    <row r="6" spans="1:5">
      <c r="A6" s="74" t="s">
        <v>0</v>
      </c>
      <c r="B6" s="74"/>
      <c r="C6" s="74"/>
      <c r="D6" s="74"/>
      <c r="E6" s="74"/>
    </row>
    <row r="7" spans="1:5">
      <c r="A7" s="68" t="s">
        <v>27</v>
      </c>
      <c r="B7" s="68"/>
      <c r="C7" s="68"/>
      <c r="D7" s="68"/>
      <c r="E7" s="68"/>
    </row>
    <row r="8" spans="1:5">
      <c r="A8" s="76" t="s">
        <v>1</v>
      </c>
      <c r="B8" s="76"/>
      <c r="C8" s="76"/>
      <c r="D8" s="76"/>
      <c r="E8" s="76"/>
    </row>
    <row r="9" spans="1:5">
      <c r="A9" s="74" t="s">
        <v>41</v>
      </c>
      <c r="B9" s="74"/>
      <c r="C9" s="74"/>
      <c r="D9" s="74"/>
      <c r="E9" s="74"/>
    </row>
    <row r="10" spans="1:5" ht="24" customHeight="1">
      <c r="A10" s="77" t="s">
        <v>14</v>
      </c>
      <c r="B10" s="78"/>
      <c r="C10" s="78"/>
      <c r="D10" s="78"/>
      <c r="E10" s="78"/>
    </row>
    <row r="11" spans="1:5">
      <c r="A11" s="74" t="s">
        <v>42</v>
      </c>
      <c r="B11" s="74"/>
      <c r="C11" s="74"/>
      <c r="D11" s="74"/>
      <c r="E11" s="74"/>
    </row>
    <row r="12" spans="1:5">
      <c r="A12" s="76" t="s">
        <v>15</v>
      </c>
      <c r="B12" s="79"/>
      <c r="C12" s="79"/>
      <c r="D12" s="79"/>
      <c r="E12" s="79"/>
    </row>
    <row r="13" spans="1:5">
      <c r="A13" s="74" t="s">
        <v>24</v>
      </c>
      <c r="B13" s="74"/>
      <c r="C13" s="74"/>
      <c r="D13" s="74"/>
      <c r="E13" s="74"/>
    </row>
    <row r="14" spans="1:5" ht="11.25" customHeight="1">
      <c r="A14" s="76" t="s">
        <v>2</v>
      </c>
      <c r="B14" s="79"/>
      <c r="C14" s="79"/>
      <c r="D14" s="79"/>
      <c r="E14" s="79"/>
    </row>
    <row r="15" spans="1:5">
      <c r="A15" s="74" t="s">
        <v>25</v>
      </c>
      <c r="B15" s="74"/>
      <c r="C15" s="74"/>
      <c r="D15" s="74"/>
      <c r="E15" s="74"/>
    </row>
    <row r="16" spans="1:5" ht="10.5" customHeight="1">
      <c r="A16" s="76" t="s">
        <v>16</v>
      </c>
      <c r="B16" s="79"/>
      <c r="C16" s="79"/>
      <c r="D16" s="79"/>
      <c r="E16" s="79"/>
    </row>
    <row r="17" spans="1:8" ht="30.75" customHeight="1">
      <c r="A17" s="74" t="s">
        <v>17</v>
      </c>
      <c r="B17" s="74"/>
      <c r="C17" s="74"/>
      <c r="D17" s="74"/>
      <c r="E17" s="74"/>
    </row>
    <row r="18" spans="1:8" ht="63.75" customHeight="1">
      <c r="A18" s="74" t="s">
        <v>28</v>
      </c>
      <c r="B18" s="74"/>
      <c r="C18" s="74"/>
      <c r="D18" s="74"/>
      <c r="E18" s="74"/>
    </row>
    <row r="19" spans="1:8" ht="33.75" customHeight="1">
      <c r="A19" s="75" t="s">
        <v>29</v>
      </c>
      <c r="B19" s="75"/>
      <c r="C19" s="75"/>
      <c r="D19" s="75"/>
      <c r="E19" s="75"/>
    </row>
    <row r="20" spans="1:8">
      <c r="A20" s="75"/>
      <c r="B20" s="75"/>
      <c r="C20" s="75"/>
      <c r="D20" s="75"/>
      <c r="E20" s="75"/>
      <c r="F20" s="2">
        <v>1054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18" t="s">
        <v>47</v>
      </c>
      <c r="B22" s="8" t="s">
        <v>45</v>
      </c>
      <c r="C22" s="3" t="s">
        <v>4</v>
      </c>
      <c r="D22" s="3">
        <v>14.91</v>
      </c>
      <c r="E22" s="7">
        <f>D22*F20*G20</f>
        <v>47145.42</v>
      </c>
      <c r="H22" s="15"/>
    </row>
    <row r="23" spans="1:8">
      <c r="A23" s="6" t="s">
        <v>40</v>
      </c>
      <c r="B23" s="8" t="s">
        <v>26</v>
      </c>
      <c r="C23" s="3" t="s">
        <v>4</v>
      </c>
      <c r="D23" s="3">
        <v>3.9</v>
      </c>
      <c r="E23" s="7">
        <f>D23*F20*G20</f>
        <v>12331.8</v>
      </c>
      <c r="H23" s="15"/>
    </row>
    <row r="24" spans="1:8" ht="15.75">
      <c r="A24" s="6" t="s">
        <v>30</v>
      </c>
      <c r="B24" s="8" t="s">
        <v>73</v>
      </c>
      <c r="C24" s="3" t="s">
        <v>31</v>
      </c>
      <c r="D24" s="19"/>
      <c r="E24" s="7">
        <v>54.53</v>
      </c>
      <c r="H24" s="15"/>
    </row>
    <row r="25" spans="1:8" ht="15.75">
      <c r="A25" s="20"/>
      <c r="B25" s="8"/>
      <c r="C25" s="21"/>
      <c r="D25" s="19"/>
      <c r="E25" s="22"/>
      <c r="H25" s="15"/>
    </row>
    <row r="26" spans="1:8" ht="20.25" customHeight="1">
      <c r="A26" s="20"/>
      <c r="B26" s="8"/>
      <c r="C26" s="21"/>
      <c r="D26" s="19"/>
      <c r="E26" s="22"/>
      <c r="H26" s="15"/>
    </row>
    <row r="27" spans="1:8" s="13" customFormat="1" ht="14.25">
      <c r="A27" s="9" t="s">
        <v>32</v>
      </c>
      <c r="B27" s="10"/>
      <c r="C27" s="11"/>
      <c r="D27" s="11"/>
      <c r="E27" s="12">
        <f>SUM(E22:E26)</f>
        <v>59531.75</v>
      </c>
    </row>
    <row r="29" spans="1:8" ht="28.5" customHeight="1">
      <c r="A29" s="81" t="s">
        <v>72</v>
      </c>
      <c r="B29" s="81"/>
      <c r="C29" s="81"/>
      <c r="D29" s="81"/>
      <c r="E29" s="81"/>
    </row>
    <row r="30" spans="1:8" ht="30" customHeight="1">
      <c r="A30" s="74" t="s">
        <v>21</v>
      </c>
      <c r="B30" s="74"/>
      <c r="C30" s="74"/>
      <c r="D30" s="74"/>
      <c r="E30" s="74"/>
    </row>
    <row r="31" spans="1:8">
      <c r="A31" s="74" t="s">
        <v>20</v>
      </c>
      <c r="B31" s="74"/>
      <c r="C31" s="74"/>
      <c r="D31" s="74"/>
      <c r="E31" s="74"/>
    </row>
    <row r="32" spans="1:8" ht="28.5" customHeight="1">
      <c r="A32" s="74" t="s">
        <v>34</v>
      </c>
      <c r="B32" s="74"/>
      <c r="C32" s="74"/>
      <c r="D32" s="74"/>
      <c r="E32" s="74"/>
    </row>
    <row r="33" spans="1:5">
      <c r="A33" s="74" t="s">
        <v>18</v>
      </c>
      <c r="B33" s="74"/>
      <c r="C33" s="74"/>
      <c r="D33" s="74"/>
      <c r="E33" s="74"/>
    </row>
    <row r="34" spans="1:5">
      <c r="A34" s="36"/>
      <c r="B34" s="36"/>
      <c r="C34" s="36"/>
      <c r="D34" s="36"/>
      <c r="E34" s="36"/>
    </row>
    <row r="35" spans="1:5">
      <c r="A35" s="82" t="s">
        <v>5</v>
      </c>
      <c r="B35" s="82"/>
      <c r="C35" s="82"/>
      <c r="D35" s="82"/>
      <c r="E35" s="82"/>
    </row>
    <row r="36" spans="1:5">
      <c r="A36" s="74" t="s">
        <v>18</v>
      </c>
      <c r="B36" s="74"/>
      <c r="C36" s="74"/>
      <c r="D36" s="74"/>
      <c r="E36" s="74"/>
    </row>
    <row r="37" spans="1:5">
      <c r="A37" s="83" t="s">
        <v>33</v>
      </c>
      <c r="B37" s="83"/>
      <c r="C37" s="83"/>
      <c r="D37" s="83"/>
      <c r="E37" s="83"/>
    </row>
    <row r="38" spans="1:5">
      <c r="B38" s="80" t="s">
        <v>19</v>
      </c>
      <c r="C38" s="80"/>
      <c r="D38" s="80"/>
      <c r="E38" s="5" t="s">
        <v>6</v>
      </c>
    </row>
    <row r="39" spans="1:5">
      <c r="A39" s="37"/>
      <c r="B39" s="37"/>
      <c r="C39" s="37"/>
      <c r="D39" s="37"/>
      <c r="E39" s="37"/>
    </row>
    <row r="40" spans="1:5">
      <c r="A40" s="83" t="s">
        <v>46</v>
      </c>
      <c r="B40" s="83"/>
      <c r="C40" s="83"/>
      <c r="D40" s="83"/>
      <c r="E40" s="83"/>
    </row>
    <row r="41" spans="1:5">
      <c r="B41" s="80" t="s">
        <v>19</v>
      </c>
      <c r="C41" s="80"/>
      <c r="D41" s="80"/>
      <c r="E41" s="5" t="s">
        <v>6</v>
      </c>
    </row>
    <row r="42" spans="1:5">
      <c r="A42" s="2" t="s">
        <v>38</v>
      </c>
    </row>
    <row r="43" spans="1:5">
      <c r="A43" s="13" t="s">
        <v>35</v>
      </c>
    </row>
    <row r="44" spans="1:5">
      <c r="A44" s="2" t="s">
        <v>44</v>
      </c>
      <c r="B44" s="16">
        <f>'3кв'!B48</f>
        <v>-3956.6799999999857</v>
      </c>
    </row>
    <row r="45" spans="1:5" ht="15.75">
      <c r="A45" s="35" t="s">
        <v>65</v>
      </c>
      <c r="B45" s="14"/>
    </row>
    <row r="46" spans="1:5">
      <c r="A46" s="2" t="s">
        <v>36</v>
      </c>
      <c r="B46" s="17">
        <v>74719.41</v>
      </c>
    </row>
    <row r="47" spans="1:5" ht="30">
      <c r="A47" s="35" t="s">
        <v>39</v>
      </c>
      <c r="B47" s="17">
        <f>E27</f>
        <v>59531.75</v>
      </c>
    </row>
    <row r="48" spans="1:5">
      <c r="A48" s="13" t="s">
        <v>37</v>
      </c>
      <c r="B48" s="16">
        <f>B44+B46-B47</f>
        <v>11230.98000000001</v>
      </c>
    </row>
    <row r="49" spans="2:2">
      <c r="B49" s="15"/>
    </row>
  </sheetData>
  <mergeCells count="30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topLeftCell="A22" zoomScaleSheetLayoutView="100" workbookViewId="0">
      <selection activeCell="A39" sqref="A39:XFD40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4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6" t="s">
        <v>74</v>
      </c>
      <c r="B1" s="86"/>
      <c r="C1" s="86"/>
      <c r="D1" s="39"/>
    </row>
    <row r="2" spans="1:5">
      <c r="A2" s="87" t="s">
        <v>75</v>
      </c>
      <c r="B2" s="87"/>
      <c r="C2" s="87"/>
      <c r="D2" s="14"/>
    </row>
    <row r="3" spans="1:5">
      <c r="A3" s="87" t="s">
        <v>76</v>
      </c>
      <c r="B3" s="87"/>
      <c r="C3" s="87"/>
      <c r="D3" s="14"/>
    </row>
    <row r="4" spans="1:5">
      <c r="A4" s="86" t="s">
        <v>96</v>
      </c>
      <c r="B4" s="86"/>
      <c r="C4" s="86"/>
      <c r="D4" s="39"/>
    </row>
    <row r="5" spans="1:5">
      <c r="A5" s="88"/>
      <c r="B5" s="88"/>
      <c r="C5" s="88"/>
    </row>
    <row r="6" spans="1:5">
      <c r="A6" s="14"/>
      <c r="B6" s="40" t="s">
        <v>77</v>
      </c>
      <c r="C6" s="41">
        <f>'1кв'!B45</f>
        <v>-29947.82</v>
      </c>
      <c r="D6" s="42"/>
    </row>
    <row r="7" spans="1:5">
      <c r="A7" s="14"/>
      <c r="B7" s="40" t="s">
        <v>97</v>
      </c>
      <c r="C7" s="43"/>
      <c r="D7" s="42"/>
    </row>
    <row r="8" spans="1:5">
      <c r="A8" s="44" t="s">
        <v>78</v>
      </c>
      <c r="B8" s="45" t="s">
        <v>79</v>
      </c>
      <c r="C8" s="46">
        <f>'1кв'!B47+'2кв'!B46+'3кв'!B46+'4кв'!B46</f>
        <v>285531.58</v>
      </c>
      <c r="D8" s="47"/>
    </row>
    <row r="9" spans="1:5">
      <c r="A9" s="48"/>
      <c r="B9" s="45" t="s">
        <v>80</v>
      </c>
      <c r="C9" s="43">
        <f>SUM(C8:C8)</f>
        <v>285531.58</v>
      </c>
      <c r="D9" s="42"/>
    </row>
    <row r="10" spans="1:5">
      <c r="B10" s="84"/>
      <c r="C10" s="85"/>
      <c r="D10" s="49"/>
    </row>
    <row r="11" spans="1:5">
      <c r="A11" s="50" t="s">
        <v>81</v>
      </c>
      <c r="B11" s="18" t="s">
        <v>47</v>
      </c>
      <c r="C11" s="51">
        <f>'1кв'!E22+'2кв'!E22+'3кв'!E22+'4кв'!E22</f>
        <v>181625.27999999997</v>
      </c>
      <c r="D11" s="49"/>
    </row>
    <row r="12" spans="1:5">
      <c r="B12" s="52" t="s">
        <v>40</v>
      </c>
      <c r="C12" s="51">
        <f>'1кв'!E25+'2кв'!E23+'3кв'!E23+'4кв'!E23</f>
        <v>47430</v>
      </c>
      <c r="D12" s="49"/>
      <c r="E12" s="53"/>
    </row>
    <row r="13" spans="1:5" ht="31.5">
      <c r="B13" s="52" t="s">
        <v>82</v>
      </c>
      <c r="C13" s="65">
        <f>'1кв'!E23</f>
        <v>2391.36</v>
      </c>
      <c r="D13" s="49"/>
    </row>
    <row r="14" spans="1:5">
      <c r="A14" s="50"/>
      <c r="B14" s="54" t="s">
        <v>30</v>
      </c>
      <c r="C14" s="65">
        <f>'1кв'!E26+'2кв'!E24+'3кв'!E24+'4кв'!E24</f>
        <v>3147.6800000000003</v>
      </c>
      <c r="D14" s="49"/>
    </row>
    <row r="15" spans="1:5">
      <c r="A15" s="50"/>
      <c r="B15" s="54" t="s">
        <v>98</v>
      </c>
      <c r="C15" s="65">
        <f>'1кв'!E27+'1кв'!E28</f>
        <v>1310.82</v>
      </c>
      <c r="D15" s="49"/>
    </row>
    <row r="16" spans="1:5">
      <c r="A16" s="50"/>
      <c r="B16" s="55" t="s">
        <v>83</v>
      </c>
      <c r="C16" s="65">
        <f>C18+C19</f>
        <v>8447.64</v>
      </c>
      <c r="D16" s="49"/>
    </row>
    <row r="17" spans="1:5">
      <c r="A17" s="50"/>
      <c r="B17" s="55" t="s">
        <v>84</v>
      </c>
      <c r="C17" s="65"/>
      <c r="D17" s="49"/>
    </row>
    <row r="18" spans="1:5">
      <c r="A18" s="50"/>
      <c r="B18" s="66" t="s">
        <v>99</v>
      </c>
      <c r="C18" s="65">
        <f>'2кв'!E25</f>
        <v>2746.7</v>
      </c>
      <c r="D18" s="49"/>
    </row>
    <row r="19" spans="1:5">
      <c r="A19" s="50"/>
      <c r="B19" s="66" t="s">
        <v>100</v>
      </c>
      <c r="C19" s="65">
        <f>'2кв'!E26</f>
        <v>5700.94</v>
      </c>
      <c r="D19" s="49"/>
    </row>
    <row r="20" spans="1:5">
      <c r="A20" s="50"/>
      <c r="B20" s="67"/>
      <c r="C20" s="56"/>
      <c r="D20" s="49"/>
    </row>
    <row r="21" spans="1:5">
      <c r="A21" s="50"/>
      <c r="B21" s="57" t="s">
        <v>85</v>
      </c>
      <c r="C21" s="58">
        <f>SUM(C11:C16)</f>
        <v>244352.77999999997</v>
      </c>
      <c r="D21" s="49"/>
    </row>
    <row r="22" spans="1:5">
      <c r="B22" s="59" t="s">
        <v>86</v>
      </c>
      <c r="C22" s="41">
        <f>(C6+C9)-C21</f>
        <v>11230.98000000004</v>
      </c>
      <c r="D22" s="49"/>
      <c r="E22" s="53"/>
    </row>
    <row r="23" spans="1:5">
      <c r="B23" s="44"/>
      <c r="C23" s="60"/>
      <c r="D23" s="49"/>
    </row>
    <row r="24" spans="1:5">
      <c r="B24" s="44" t="s">
        <v>87</v>
      </c>
      <c r="C24" s="60"/>
      <c r="D24" s="49"/>
    </row>
    <row r="25" spans="1:5">
      <c r="B25" s="44" t="s">
        <v>88</v>
      </c>
      <c r="C25" s="44">
        <v>28597.87</v>
      </c>
      <c r="D25" s="49"/>
    </row>
    <row r="26" spans="1:5">
      <c r="B26" s="61" t="s">
        <v>89</v>
      </c>
      <c r="C26" s="44">
        <v>21749.79</v>
      </c>
      <c r="D26" s="49"/>
    </row>
    <row r="27" spans="1:5">
      <c r="B27" s="44" t="s">
        <v>90</v>
      </c>
      <c r="C27" s="44">
        <f>C25-C26</f>
        <v>6848.0799999999981</v>
      </c>
      <c r="D27" s="49"/>
    </row>
    <row r="28" spans="1:5">
      <c r="B28" s="44"/>
      <c r="C28" s="60"/>
      <c r="D28" s="49"/>
    </row>
    <row r="29" spans="1:5">
      <c r="B29" s="62"/>
      <c r="C29" s="63"/>
      <c r="D29" s="49"/>
    </row>
    <row r="30" spans="1:5">
      <c r="B30" s="44"/>
      <c r="C30" s="60"/>
      <c r="D30" s="49"/>
    </row>
    <row r="31" spans="1:5">
      <c r="B31" s="44" t="s">
        <v>91</v>
      </c>
      <c r="C31" s="60"/>
      <c r="D31" s="49"/>
    </row>
    <row r="32" spans="1:5">
      <c r="B32" s="44" t="s">
        <v>92</v>
      </c>
      <c r="C32" s="60"/>
      <c r="D32" s="49"/>
    </row>
    <row r="33" spans="1:4">
      <c r="A33" s="1" t="s">
        <v>93</v>
      </c>
      <c r="B33" s="44" t="s">
        <v>94</v>
      </c>
      <c r="C33" s="60"/>
      <c r="D33" s="49"/>
    </row>
    <row r="34" spans="1:4">
      <c r="B34" s="44"/>
      <c r="C34" s="60"/>
      <c r="D34" s="49"/>
    </row>
    <row r="35" spans="1:4">
      <c r="B35" s="44"/>
      <c r="C35" s="60"/>
      <c r="D35" s="49"/>
    </row>
    <row r="36" spans="1:4">
      <c r="B36" s="44" t="s">
        <v>95</v>
      </c>
      <c r="C36" s="60"/>
      <c r="D36" s="49"/>
    </row>
    <row r="37" spans="1:4">
      <c r="B37" s="44"/>
      <c r="C37" s="60"/>
      <c r="D37" s="49"/>
    </row>
    <row r="38" spans="1:4">
      <c r="B38" s="44"/>
      <c r="C38" s="60"/>
      <c r="D38" s="49"/>
    </row>
    <row r="39" spans="1:4">
      <c r="D39" s="49"/>
    </row>
    <row r="40" spans="1:4">
      <c r="D40" s="49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2023-03-02T11:47:43Z</dcterms:modified>
</cp:coreProperties>
</file>