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activeTab="3"/>
  </bookViews>
  <sheets>
    <sheet name="1кв" sheetId="20" r:id="rId1"/>
    <sheet name="2кв" sheetId="21" r:id="rId2"/>
    <sheet name="3кв" sheetId="22" r:id="rId3"/>
    <sheet name="4кв" sheetId="23" r:id="rId4"/>
    <sheet name="отчет" sheetId="24" r:id="rId5"/>
  </sheets>
  <definedNames>
    <definedName name="_xlnm.Print_Area" localSheetId="0">'1кв'!$A$1:$E$51</definedName>
    <definedName name="_xlnm.Print_Area" localSheetId="1">'2кв'!$A$1:$E$50</definedName>
    <definedName name="_xlnm.Print_Area" localSheetId="2">'3кв'!$A$1:$E$49</definedName>
    <definedName name="_xlnm.Print_Area" localSheetId="3">'4кв'!$A$1:$E$49</definedName>
    <definedName name="_xlnm.Print_Area" localSheetId="4">отчет!$A$1:$C$37</definedName>
  </definedNames>
  <calcPr calcId="145621"/>
</workbook>
</file>

<file path=xl/calcChain.xml><?xml version="1.0" encoding="utf-8"?>
<calcChain xmlns="http://schemas.openxmlformats.org/spreadsheetml/2006/main">
  <c r="C18" i="24" l="1"/>
  <c r="C17" i="24"/>
  <c r="C14" i="24"/>
  <c r="C8" i="24"/>
  <c r="C9" i="24" s="1"/>
  <c r="C6" i="24"/>
  <c r="C26" i="24"/>
  <c r="E23" i="23" l="1"/>
  <c r="E22" i="23"/>
  <c r="E26" i="23" l="1"/>
  <c r="B48" i="23" s="1"/>
  <c r="E23" i="22"/>
  <c r="E22" i="22"/>
  <c r="E26" i="22" s="1"/>
  <c r="B48" i="22" l="1"/>
  <c r="E23" i="21"/>
  <c r="E22" i="21"/>
  <c r="E27" i="21" s="1"/>
  <c r="B49" i="21" l="1"/>
  <c r="E24" i="20" l="1"/>
  <c r="C13" i="24" s="1"/>
  <c r="E23" i="20"/>
  <c r="C12" i="24" s="1"/>
  <c r="E22" i="20"/>
  <c r="C11" i="24" l="1"/>
  <c r="C20" i="24" s="1"/>
  <c r="C21" i="24" s="1"/>
  <c r="E28" i="20"/>
  <c r="B50" i="20"/>
  <c r="B51" i="20" l="1"/>
  <c r="B46" i="21" s="1"/>
  <c r="B50" i="21" s="1"/>
  <c r="B45" i="22" s="1"/>
  <c r="B49" i="22" s="1"/>
  <c r="B45" i="23" s="1"/>
  <c r="B49" i="23" s="1"/>
</calcChain>
</file>

<file path=xl/sharedStrings.xml><?xml version="1.0" encoding="utf-8"?>
<sst xmlns="http://schemas.openxmlformats.org/spreadsheetml/2006/main" count="261" uniqueCount="95">
  <si>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</si>
  <si>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</si>
  <si>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</si>
  <si>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</si>
  <si>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</si>
  <si>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</si>
  <si>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</si>
  <si>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</si>
  <si>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</si>
  <si>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</si>
  <si>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</si>
  <si>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</si>
  <si>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</si>
  <si>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</si>
  <si>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</si>
  <si>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</si>
  <si>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</si>
  <si>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</si>
  <si>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</si>
  <si>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</si>
  <si>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</si>
  <si>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</si>
  <si>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</si>
  <si>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</si>
  <si>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</si>
  <si>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г. Россошь, ул.Тимирязева, д.29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</si>
  <si>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№29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Тимирязева</t>
    </r>
  </si>
  <si>
    <t>Итого:</t>
  </si>
  <si>
    <t>Стоимость материалов</t>
  </si>
  <si>
    <t>1 квартал</t>
  </si>
  <si>
    <t>руб.</t>
  </si>
  <si>
    <t>Исполнитель - ООО ЖКХ "Локомотив", в лице директора  Шевченко Г. А.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</si>
  <si>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</si>
  <si>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</si>
  <si>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</si>
  <si>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в т.ч. Оплачено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</si>
  <si>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№74 от   01.06.2016 г.</t>
    </r>
  </si>
  <si>
    <t>Общая площадь квартир - 824,8</t>
  </si>
  <si>
    <t xml:space="preserve">Расходы по содержанию и тек. Ремонту 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</si>
  <si>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№5,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№15 от 23.04.2018 г.</t>
    </r>
  </si>
  <si>
    <t>Остаток на начало квартала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</si>
  <si>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 xml:space="preserve">Постолатий Наталии Сергеевны </t>
    </r>
  </si>
  <si>
    <t>Заказчик - Собственники МКД, в лице председателя совета МКД Постолатий Н.С.</t>
  </si>
  <si>
    <t xml:space="preserve">определена приложением № 9 к договору </t>
  </si>
  <si>
    <t xml:space="preserve">Общехозяйственные расходы </t>
  </si>
  <si>
    <t xml:space="preserve">Услуги по содержанию многоквартирного дома </t>
  </si>
  <si>
    <t>Предъявлено населению 49302</t>
  </si>
  <si>
    <t>Обработка подъездов хлорсодержащими растворами опрыскивание 1 раз в неделю</t>
  </si>
  <si>
    <t>за 1 квартал 2022 года</t>
  </si>
  <si>
    <t>"31" 03 2022 г.</t>
  </si>
  <si>
    <t>замена почтовых ящиков (по смете)</t>
  </si>
  <si>
    <t>январь</t>
  </si>
  <si>
    <t>Корректировка стоимости по работе монтаж козырьков на входе 2шт</t>
  </si>
  <si>
    <t>август 2021г.</t>
  </si>
  <si>
    <t xml:space="preserve">           2. Всего за период с "01" 01 2022 г. по "31" 03 2022 г. выполнено работ (оказано услуг) на общую сумму сорок три тысячи шестьсот тридцать один рубль 79 копеек</t>
  </si>
  <si>
    <t>за 2 квартал 2022 года</t>
  </si>
  <si>
    <t>"30" 06 2022 г.</t>
  </si>
  <si>
    <t>2 квартал</t>
  </si>
  <si>
    <t>Обслуживание ВДГО</t>
  </si>
  <si>
    <t xml:space="preserve">           2. Всего за период с "01" 04 2022 г. по "30" 06 2022 г. выполнено работ (оказано услуг) на общую сумму тридцать шесть тысяч двести девяносто четыре рубля 65 копеек</t>
  </si>
  <si>
    <t>за 3 квартал 2022 года</t>
  </si>
  <si>
    <t>"30" 09 2022 г.</t>
  </si>
  <si>
    <t>3 квартал</t>
  </si>
  <si>
    <t xml:space="preserve">           2. Всего за период с "01" 07 2022 г. по "30" 09 2022 г. выполнено работ (оказано услуг) на общую сумму тридцать семь тысяч двести тридцать  девять рублей 72 копейки</t>
  </si>
  <si>
    <t>Предъявлено населению 42523,17</t>
  </si>
  <si>
    <t>за 4 квартал 2022 года</t>
  </si>
  <si>
    <t>"31" 12  2022 г.</t>
  </si>
  <si>
    <t>4 квартал</t>
  </si>
  <si>
    <t xml:space="preserve">           2. Всего за период с "01" 10 2022 г. по "31" 12 2022 г. выполнено работ (оказано услуг) на общую сумму тридцать семь тысяч двести тридцать  девять рублей 72 копейки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</si>
  <si>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</si>
  <si>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</si>
  <si>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</si>
  <si>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</si>
  <si>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</si>
  <si>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</si>
  <si>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</si>
  <si>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</si>
  <si>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Обработка подъездов хлорсодержащими растворами опрыскивание 1 раз в неделю </t>
  </si>
  <si>
    <t>Работы по договору, всего</t>
  </si>
  <si>
    <t>в том числе:</t>
  </si>
  <si>
    <t>Итого расходов</t>
  </si>
  <si>
    <t>Остаток средств на 01.01.2023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</si>
  <si>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</si>
  <si>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</si>
  <si>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</si>
  <si>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</si>
  <si>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>Отчет за 2022 год.</t>
  </si>
  <si>
    <t>Перечень предлагаемых работ на 2023 год.</t>
  </si>
  <si>
    <t xml:space="preserve">Получил: </t>
  </si>
  <si>
    <t>Предложение по структуре тарифа на 2023 год.</t>
  </si>
  <si>
    <t>_____________________________________________</t>
  </si>
  <si>
    <t>по ж.д. ул. Тимирязева пер.д.29</t>
  </si>
  <si>
    <t>Начислено всего 183650,34</t>
  </si>
  <si>
    <t xml:space="preserve">    *замена почтовых ящиков (по смете)</t>
  </si>
  <si>
    <t xml:space="preserve">    *Корректировка стоимости по работе монтаж козырьков на входе 2шт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</si>
</sst>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4" fillId="0" borderId="0"/>
  </cellStyleXfs>
  <cellXfs count="9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0" fontId="12" fillId="0" borderId="0" xfId="0" applyFont="1"/>
    <xf numFmtId="43" fontId="4" fillId="0" borderId="0" xfId="0" applyNumberFormat="1" applyFont="1"/>
    <xf numFmtId="39" fontId="7" fillId="0" borderId="0" xfId="1" applyNumberFormat="1" applyFont="1"/>
    <xf numFmtId="39" fontId="4" fillId="0" borderId="0" xfId="1" applyNumberFormat="1" applyFont="1"/>
    <xf numFmtId="0" fontId="3" fillId="0" borderId="1" xfId="0" applyFont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0" borderId="0" xfId="0" applyNumberFormat="1" applyFont="1"/>
    <xf numFmtId="0" fontId="11" fillId="0" borderId="3" xfId="0" applyFont="1" applyBorder="1" applyAlignment="1">
      <alignment wrapText="1"/>
    </xf>
    <xf numFmtId="0" fontId="11" fillId="0" borderId="1" xfId="0" applyFont="1" applyBorder="1"/>
    <xf numFmtId="0" fontId="1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5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4" fontId="8" fillId="0" borderId="1" xfId="1" applyNumberFormat="1" applyFont="1" applyBorder="1" applyAlignment="1">
      <alignment horizontal="center"/>
    </xf>
    <xf numFmtId="4" fontId="15" fillId="0" borderId="0" xfId="0" applyNumberFormat="1" applyFont="1"/>
    <xf numFmtId="43" fontId="8" fillId="0" borderId="1" xfId="1" applyFont="1" applyBorder="1" applyAlignment="1">
      <alignment horizontal="center"/>
    </xf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3" fillId="0" borderId="1" xfId="1" applyFont="1" applyBorder="1" applyAlignment="1">
      <alignment horizontal="center"/>
    </xf>
    <xf numFmtId="164" fontId="3" fillId="0" borderId="0" xfId="1" applyNumberFormat="1" applyFont="1" applyBorder="1"/>
    <xf numFmtId="4" fontId="3" fillId="0" borderId="0" xfId="0" applyNumberFormat="1" applyFont="1"/>
    <xf numFmtId="0" fontId="3" fillId="0" borderId="0" xfId="0" applyFont="1" applyBorder="1"/>
    <xf numFmtId="43" fontId="3" fillId="2" borderId="1" xfId="1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3" fontId="3" fillId="0" borderId="0" xfId="0" applyNumberFormat="1" applyFont="1"/>
    <xf numFmtId="49" fontId="3" fillId="2" borderId="1" xfId="0" applyNumberFormat="1" applyFont="1" applyFill="1" applyBorder="1" applyAlignment="1">
      <alignment vertical="center" wrapText="1"/>
    </xf>
    <xf numFmtId="43" fontId="3" fillId="2" borderId="4" xfId="1" applyFont="1" applyFill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43" fontId="3" fillId="0" borderId="0" xfId="1" applyFont="1" applyAlignment="1">
      <alignment horizontal="left"/>
    </xf>
    <xf numFmtId="0" fontId="3" fillId="0" borderId="2" xfId="0" applyFont="1" applyBorder="1" applyAlignment="1">
      <alignment horizontal="left"/>
    </xf>
    <xf numFmtId="0" fontId="8" fillId="0" borderId="0" xfId="0" applyFont="1"/>
    <xf numFmtId="43" fontId="8" fillId="0" borderId="0" xfId="1" applyFont="1" applyAlignment="1">
      <alignment horizontal="left"/>
    </xf>
    <xf numFmtId="43" fontId="3" fillId="0" borderId="0" xfId="1" applyFont="1"/>
    <xf numFmtId="43" fontId="8" fillId="0" borderId="4" xfId="1" applyFont="1" applyBorder="1" applyAlignment="1">
      <alignment horizontal="center"/>
    </xf>
    <xf numFmtId="0" fontId="3" fillId="0" borderId="4" xfId="0" applyFont="1" applyBorder="1"/>
    <xf numFmtId="43" fontId="3" fillId="0" borderId="4" xfId="0" applyNumberFormat="1" applyFont="1" applyBorder="1"/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3" fillId="0" borderId="0" xfId="0" applyFont="1" applyAlignment="1">
      <alignment horizontal="right" wrapText="1"/>
    </xf>
    <xf numFmtId="49" fontId="3" fillId="0" borderId="1" xfId="0" applyNumberFormat="1" applyFont="1" applyBorder="1" applyAlignment="1">
      <alignment horizontal="left"/>
    </xf>
    <xf numFmtId="49" fontId="3" fillId="0" borderId="4" xfId="0" applyNumberFormat="1" applyFont="1" applyBorder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view="pageBreakPreview" topLeftCell="A22" zoomScaleSheetLayoutView="100" workbookViewId="0">
      <selection activeCell="A27" sqref="A27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0.7109375" style="2" bestFit="1" customWidth="1"/>
    <col min="7" max="7" width="9.140625" style="2"/>
    <col min="8" max="8" width="13.42578125" style="2" customWidth="1"/>
    <col min="9" max="16384" width="9.140625" style="2"/>
  </cols>
  <sheetData>
    <row r="1" spans="1:5" ht="15.75" x14ac:dyDescent="0.25">
      <c r="A1" s="85" t="s">
        <v>11</v>
      </c>
      <c r="B1" s="85"/>
      <c r="C1" s="85"/>
      <c r="D1" s="85"/>
      <c r="E1" s="85"/>
    </row>
    <row r="2" spans="1:5" ht="29.25" customHeight="1" x14ac:dyDescent="0.25">
      <c r="A2" s="86" t="s">
        <v>12</v>
      </c>
      <c r="B2" s="87"/>
      <c r="C2" s="87"/>
      <c r="D2" s="87"/>
      <c r="E2" s="87"/>
    </row>
    <row r="3" spans="1:5" x14ac:dyDescent="0.25">
      <c r="A3" s="88" t="s">
        <v>48</v>
      </c>
      <c r="B3" s="88"/>
      <c r="C3" s="88"/>
      <c r="D3" s="88"/>
      <c r="E3" s="88"/>
    </row>
    <row r="4" spans="1:5" s="1" customFormat="1" ht="15.75" x14ac:dyDescent="0.25">
      <c r="A4" s="24" t="s">
        <v>13</v>
      </c>
      <c r="B4" s="25"/>
      <c r="C4" s="25"/>
      <c r="D4" s="89" t="s">
        <v>49</v>
      </c>
      <c r="E4" s="89"/>
    </row>
    <row r="5" spans="1:5" x14ac:dyDescent="0.25">
      <c r="A5" s="28"/>
      <c r="B5" s="4"/>
      <c r="C5" s="4"/>
      <c r="D5" s="4"/>
      <c r="E5" s="4"/>
    </row>
    <row r="6" spans="1:5" x14ac:dyDescent="0.25">
      <c r="A6" s="77" t="s">
        <v>0</v>
      </c>
      <c r="B6" s="77"/>
      <c r="C6" s="77"/>
      <c r="D6" s="77"/>
      <c r="E6" s="77"/>
    </row>
    <row r="7" spans="1:5" x14ac:dyDescent="0.25">
      <c r="A7" s="84" t="s">
        <v>25</v>
      </c>
      <c r="B7" s="84"/>
      <c r="C7" s="84"/>
      <c r="D7" s="84"/>
      <c r="E7" s="84"/>
    </row>
    <row r="8" spans="1:5" x14ac:dyDescent="0.25">
      <c r="A8" s="80" t="s">
        <v>1</v>
      </c>
      <c r="B8" s="80"/>
      <c r="C8" s="80"/>
      <c r="D8" s="80"/>
      <c r="E8" s="80"/>
    </row>
    <row r="9" spans="1:5" x14ac:dyDescent="0.25">
      <c r="A9" s="77" t="s">
        <v>41</v>
      </c>
      <c r="B9" s="77"/>
      <c r="C9" s="77"/>
      <c r="D9" s="77"/>
      <c r="E9" s="77"/>
    </row>
    <row r="10" spans="1:5" ht="23.25" customHeight="1" x14ac:dyDescent="0.25">
      <c r="A10" s="81" t="s">
        <v>14</v>
      </c>
      <c r="B10" s="82"/>
      <c r="C10" s="82"/>
      <c r="D10" s="82"/>
      <c r="E10" s="82"/>
    </row>
    <row r="11" spans="1:5" ht="30" customHeight="1" x14ac:dyDescent="0.25">
      <c r="A11" s="77" t="s">
        <v>39</v>
      </c>
      <c r="B11" s="77"/>
      <c r="C11" s="77"/>
      <c r="D11" s="77"/>
      <c r="E11" s="77"/>
    </row>
    <row r="12" spans="1:5" x14ac:dyDescent="0.25">
      <c r="A12" s="80" t="s">
        <v>15</v>
      </c>
      <c r="B12" s="83"/>
      <c r="C12" s="83"/>
      <c r="D12" s="83"/>
      <c r="E12" s="83"/>
    </row>
    <row r="13" spans="1:5" x14ac:dyDescent="0.25">
      <c r="A13" s="77" t="s">
        <v>22</v>
      </c>
      <c r="B13" s="77"/>
      <c r="C13" s="77"/>
      <c r="D13" s="77"/>
      <c r="E13" s="77"/>
    </row>
    <row r="14" spans="1:5" ht="11.25" customHeight="1" x14ac:dyDescent="0.25">
      <c r="A14" s="80" t="s">
        <v>2</v>
      </c>
      <c r="B14" s="83"/>
      <c r="C14" s="83"/>
      <c r="D14" s="83"/>
      <c r="E14" s="83"/>
    </row>
    <row r="15" spans="1:5" x14ac:dyDescent="0.25">
      <c r="A15" s="77" t="s">
        <v>23</v>
      </c>
      <c r="B15" s="77"/>
      <c r="C15" s="77"/>
      <c r="D15" s="77"/>
      <c r="E15" s="77"/>
    </row>
    <row r="16" spans="1:5" ht="10.5" customHeight="1" x14ac:dyDescent="0.25">
      <c r="A16" s="80" t="s">
        <v>16</v>
      </c>
      <c r="B16" s="83"/>
      <c r="C16" s="83"/>
      <c r="D16" s="83"/>
      <c r="E16" s="83"/>
    </row>
    <row r="17" spans="1:8" ht="30.75" customHeight="1" x14ac:dyDescent="0.25">
      <c r="A17" s="77" t="s">
        <v>17</v>
      </c>
      <c r="B17" s="77"/>
      <c r="C17" s="77"/>
      <c r="D17" s="77"/>
      <c r="E17" s="77"/>
    </row>
    <row r="18" spans="1:8" ht="63.75" customHeight="1" x14ac:dyDescent="0.25">
      <c r="A18" s="77" t="s">
        <v>36</v>
      </c>
      <c r="B18" s="77"/>
      <c r="C18" s="77"/>
      <c r="D18" s="77"/>
      <c r="E18" s="77"/>
    </row>
    <row r="19" spans="1:8" ht="33.75" customHeight="1" x14ac:dyDescent="0.25">
      <c r="A19" s="75" t="s">
        <v>26</v>
      </c>
      <c r="B19" s="75"/>
      <c r="C19" s="75"/>
      <c r="D19" s="75"/>
      <c r="E19" s="75"/>
    </row>
    <row r="20" spans="1:8" x14ac:dyDescent="0.25">
      <c r="A20" s="75"/>
      <c r="B20" s="75"/>
      <c r="C20" s="75"/>
      <c r="D20" s="75"/>
      <c r="E20" s="75"/>
      <c r="F20" s="2">
        <v>824.8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8" t="s">
        <v>45</v>
      </c>
      <c r="B22" s="8" t="s">
        <v>43</v>
      </c>
      <c r="C22" s="3" t="s">
        <v>4</v>
      </c>
      <c r="D22" s="3">
        <v>10.32</v>
      </c>
      <c r="E22" s="7">
        <f>D22*F20*G20</f>
        <v>25535.807999999997</v>
      </c>
      <c r="H22" s="15"/>
    </row>
    <row r="23" spans="1:8" x14ac:dyDescent="0.25">
      <c r="A23" s="6" t="s">
        <v>44</v>
      </c>
      <c r="B23" s="8" t="s">
        <v>24</v>
      </c>
      <c r="C23" s="3" t="s">
        <v>4</v>
      </c>
      <c r="D23" s="3">
        <v>3.6</v>
      </c>
      <c r="E23" s="7">
        <f>D23*F20*G20</f>
        <v>8907.84</v>
      </c>
      <c r="H23" s="15"/>
    </row>
    <row r="24" spans="1:8" ht="45" x14ac:dyDescent="0.25">
      <c r="A24" s="6" t="s">
        <v>47</v>
      </c>
      <c r="B24" s="8" t="s">
        <v>29</v>
      </c>
      <c r="C24" s="3" t="s">
        <v>4</v>
      </c>
      <c r="D24" s="3"/>
      <c r="E24" s="7">
        <f>1226.1*3</f>
        <v>3678.2999999999997</v>
      </c>
      <c r="H24" s="15"/>
    </row>
    <row r="25" spans="1:8" x14ac:dyDescent="0.25">
      <c r="A25" s="19" t="s">
        <v>28</v>
      </c>
      <c r="B25" s="8" t="s">
        <v>29</v>
      </c>
      <c r="C25" s="20" t="s">
        <v>30</v>
      </c>
      <c r="D25" s="20"/>
      <c r="E25" s="7">
        <v>1374.72</v>
      </c>
      <c r="H25" s="15"/>
    </row>
    <row r="26" spans="1:8" ht="30" x14ac:dyDescent="0.25">
      <c r="A26" s="22" t="s">
        <v>50</v>
      </c>
      <c r="B26" s="8" t="s">
        <v>51</v>
      </c>
      <c r="C26" s="20" t="s">
        <v>30</v>
      </c>
      <c r="D26" s="20"/>
      <c r="E26" s="7">
        <v>8546.92</v>
      </c>
      <c r="H26" s="15"/>
    </row>
    <row r="27" spans="1:8" ht="44.25" customHeight="1" x14ac:dyDescent="0.25">
      <c r="A27" s="30" t="s">
        <v>52</v>
      </c>
      <c r="B27" s="8" t="s">
        <v>53</v>
      </c>
      <c r="C27" s="20" t="s">
        <v>30</v>
      </c>
      <c r="D27" s="31"/>
      <c r="E27" s="36">
        <v>-4411.8</v>
      </c>
      <c r="H27" s="15"/>
    </row>
    <row r="28" spans="1:8" s="13" customFormat="1" x14ac:dyDescent="0.25">
      <c r="A28" s="9" t="s">
        <v>27</v>
      </c>
      <c r="B28" s="10"/>
      <c r="C28" s="11"/>
      <c r="D28" s="23"/>
      <c r="E28" s="12">
        <f>SUM(E22:E27)</f>
        <v>43631.788</v>
      </c>
    </row>
    <row r="30" spans="1:8" ht="31.5" customHeight="1" x14ac:dyDescent="0.25">
      <c r="A30" s="76" t="s">
        <v>54</v>
      </c>
      <c r="B30" s="76"/>
      <c r="C30" s="76"/>
      <c r="D30" s="76"/>
      <c r="E30" s="76"/>
      <c r="H30" s="2" t="s">
        <v>18</v>
      </c>
    </row>
    <row r="31" spans="1:8" ht="31.5" customHeight="1" x14ac:dyDescent="0.25">
      <c r="A31" s="77" t="s">
        <v>21</v>
      </c>
      <c r="B31" s="77"/>
      <c r="C31" s="77"/>
      <c r="D31" s="77"/>
      <c r="E31" s="77"/>
    </row>
    <row r="32" spans="1:8" x14ac:dyDescent="0.25">
      <c r="A32" s="77" t="s">
        <v>20</v>
      </c>
      <c r="B32" s="77"/>
      <c r="C32" s="77"/>
      <c r="D32" s="77"/>
      <c r="E32" s="77"/>
    </row>
    <row r="33" spans="1:5" ht="30.75" customHeight="1" x14ac:dyDescent="0.25">
      <c r="A33" s="77" t="s">
        <v>32</v>
      </c>
      <c r="B33" s="77"/>
      <c r="C33" s="77"/>
      <c r="D33" s="77"/>
      <c r="E33" s="77"/>
    </row>
    <row r="34" spans="1:5" x14ac:dyDescent="0.25">
      <c r="A34" s="77" t="s">
        <v>18</v>
      </c>
      <c r="B34" s="77"/>
      <c r="C34" s="77"/>
      <c r="D34" s="77"/>
      <c r="E34" s="77"/>
    </row>
    <row r="35" spans="1:5" x14ac:dyDescent="0.25">
      <c r="A35" s="26"/>
      <c r="B35" s="26"/>
      <c r="C35" s="26"/>
      <c r="D35" s="26"/>
      <c r="E35" s="26"/>
    </row>
    <row r="36" spans="1:5" x14ac:dyDescent="0.25">
      <c r="A36" s="26"/>
      <c r="B36" s="26"/>
      <c r="C36" s="26"/>
      <c r="D36" s="26"/>
      <c r="E36" s="26"/>
    </row>
    <row r="37" spans="1:5" x14ac:dyDescent="0.25">
      <c r="A37" s="78" t="s">
        <v>5</v>
      </c>
      <c r="B37" s="78"/>
      <c r="C37" s="78"/>
      <c r="D37" s="78"/>
      <c r="E37" s="78"/>
    </row>
    <row r="38" spans="1:5" x14ac:dyDescent="0.25">
      <c r="A38" s="77" t="s">
        <v>18</v>
      </c>
      <c r="B38" s="77"/>
      <c r="C38" s="77"/>
      <c r="D38" s="77"/>
      <c r="E38" s="77"/>
    </row>
    <row r="39" spans="1:5" x14ac:dyDescent="0.25">
      <c r="A39" s="79" t="s">
        <v>31</v>
      </c>
      <c r="B39" s="79"/>
      <c r="C39" s="79"/>
      <c r="D39" s="79"/>
      <c r="E39" s="79"/>
    </row>
    <row r="40" spans="1:5" x14ac:dyDescent="0.25">
      <c r="B40" s="74" t="s">
        <v>19</v>
      </c>
      <c r="C40" s="74"/>
      <c r="D40" s="74"/>
      <c r="E40" s="5" t="s">
        <v>6</v>
      </c>
    </row>
    <row r="41" spans="1:5" x14ac:dyDescent="0.25">
      <c r="A41" s="27"/>
      <c r="B41" s="27"/>
      <c r="C41" s="27"/>
      <c r="D41" s="27"/>
      <c r="E41" s="27"/>
    </row>
    <row r="42" spans="1:5" x14ac:dyDescent="0.25">
      <c r="A42" s="79" t="s">
        <v>42</v>
      </c>
      <c r="B42" s="79"/>
      <c r="C42" s="79"/>
      <c r="D42" s="79"/>
      <c r="E42" s="79"/>
    </row>
    <row r="43" spans="1:5" x14ac:dyDescent="0.25">
      <c r="B43" s="74" t="s">
        <v>19</v>
      </c>
      <c r="C43" s="74"/>
      <c r="D43" s="74"/>
      <c r="E43" s="5" t="s">
        <v>6</v>
      </c>
    </row>
    <row r="45" spans="1:5" x14ac:dyDescent="0.25">
      <c r="A45" s="2" t="s">
        <v>37</v>
      </c>
    </row>
    <row r="46" spans="1:5" x14ac:dyDescent="0.25">
      <c r="A46" s="13" t="s">
        <v>33</v>
      </c>
    </row>
    <row r="47" spans="1:5" x14ac:dyDescent="0.25">
      <c r="A47" s="13" t="s">
        <v>40</v>
      </c>
      <c r="B47" s="16">
        <v>-11258.46</v>
      </c>
    </row>
    <row r="48" spans="1:5" x14ac:dyDescent="0.25">
      <c r="A48" s="29" t="s">
        <v>46</v>
      </c>
      <c r="B48" s="17"/>
    </row>
    <row r="49" spans="1:6" x14ac:dyDescent="0.25">
      <c r="A49" s="2" t="s">
        <v>35</v>
      </c>
      <c r="B49" s="17">
        <v>47180.02</v>
      </c>
      <c r="F49" s="21"/>
    </row>
    <row r="50" spans="1:6" ht="30" x14ac:dyDescent="0.25">
      <c r="A50" s="29" t="s">
        <v>38</v>
      </c>
      <c r="B50" s="17">
        <f>E28</f>
        <v>43631.788</v>
      </c>
    </row>
    <row r="51" spans="1:6" x14ac:dyDescent="0.25">
      <c r="A51" s="14" t="s">
        <v>34</v>
      </c>
      <c r="B51" s="16">
        <f>B47+B49-B50</f>
        <v>-7710.2280000000028</v>
      </c>
    </row>
    <row r="54" spans="1:6" x14ac:dyDescent="0.25">
      <c r="B54" s="15"/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3:D43"/>
    <mergeCell ref="A20:E20"/>
    <mergeCell ref="A30:E30"/>
    <mergeCell ref="A31:E31"/>
    <mergeCell ref="A32:E32"/>
    <mergeCell ref="A33:E33"/>
    <mergeCell ref="A34:E34"/>
    <mergeCell ref="A37:E37"/>
    <mergeCell ref="A38:E38"/>
    <mergeCell ref="A39:E39"/>
    <mergeCell ref="B40:D40"/>
    <mergeCell ref="A42:E4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view="pageBreakPreview" topLeftCell="A19" zoomScaleSheetLayoutView="100" workbookViewId="0">
      <selection activeCell="E25" sqref="E25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0.7109375" style="2" bestFit="1" customWidth="1"/>
    <col min="7" max="7" width="9.140625" style="2"/>
    <col min="8" max="8" width="13.42578125" style="2" customWidth="1"/>
    <col min="9" max="16384" width="9.140625" style="2"/>
  </cols>
  <sheetData>
    <row r="1" spans="1:5" ht="15.75" x14ac:dyDescent="0.25">
      <c r="A1" s="85" t="s">
        <v>11</v>
      </c>
      <c r="B1" s="85"/>
      <c r="C1" s="85"/>
      <c r="D1" s="85"/>
      <c r="E1" s="85"/>
    </row>
    <row r="2" spans="1:5" ht="29.25" customHeight="1" x14ac:dyDescent="0.25">
      <c r="A2" s="86" t="s">
        <v>12</v>
      </c>
      <c r="B2" s="87"/>
      <c r="C2" s="87"/>
      <c r="D2" s="87"/>
      <c r="E2" s="87"/>
    </row>
    <row r="3" spans="1:5" x14ac:dyDescent="0.25">
      <c r="A3" s="88" t="s">
        <v>55</v>
      </c>
      <c r="B3" s="88"/>
      <c r="C3" s="88"/>
      <c r="D3" s="88"/>
      <c r="E3" s="88"/>
    </row>
    <row r="4" spans="1:5" s="1" customFormat="1" ht="15.75" x14ac:dyDescent="0.25">
      <c r="A4" s="24" t="s">
        <v>13</v>
      </c>
      <c r="B4" s="25"/>
      <c r="C4" s="25"/>
      <c r="D4" s="89" t="s">
        <v>56</v>
      </c>
      <c r="E4" s="89"/>
    </row>
    <row r="5" spans="1:5" x14ac:dyDescent="0.25">
      <c r="A5" s="35"/>
      <c r="B5" s="4"/>
      <c r="C5" s="4"/>
      <c r="D5" s="4"/>
      <c r="E5" s="4"/>
    </row>
    <row r="6" spans="1:5" x14ac:dyDescent="0.25">
      <c r="A6" s="77" t="s">
        <v>0</v>
      </c>
      <c r="B6" s="77"/>
      <c r="C6" s="77"/>
      <c r="D6" s="77"/>
      <c r="E6" s="77"/>
    </row>
    <row r="7" spans="1:5" x14ac:dyDescent="0.25">
      <c r="A7" s="84" t="s">
        <v>25</v>
      </c>
      <c r="B7" s="84"/>
      <c r="C7" s="84"/>
      <c r="D7" s="84"/>
      <c r="E7" s="84"/>
    </row>
    <row r="8" spans="1:5" x14ac:dyDescent="0.25">
      <c r="A8" s="80" t="s">
        <v>1</v>
      </c>
      <c r="B8" s="80"/>
      <c r="C8" s="80"/>
      <c r="D8" s="80"/>
      <c r="E8" s="80"/>
    </row>
    <row r="9" spans="1:5" x14ac:dyDescent="0.25">
      <c r="A9" s="77" t="s">
        <v>41</v>
      </c>
      <c r="B9" s="77"/>
      <c r="C9" s="77"/>
      <c r="D9" s="77"/>
      <c r="E9" s="77"/>
    </row>
    <row r="10" spans="1:5" ht="23.25" customHeight="1" x14ac:dyDescent="0.25">
      <c r="A10" s="81" t="s">
        <v>14</v>
      </c>
      <c r="B10" s="82"/>
      <c r="C10" s="82"/>
      <c r="D10" s="82"/>
      <c r="E10" s="82"/>
    </row>
    <row r="11" spans="1:5" ht="30" customHeight="1" x14ac:dyDescent="0.25">
      <c r="A11" s="77" t="s">
        <v>39</v>
      </c>
      <c r="B11" s="77"/>
      <c r="C11" s="77"/>
      <c r="D11" s="77"/>
      <c r="E11" s="77"/>
    </row>
    <row r="12" spans="1:5" x14ac:dyDescent="0.25">
      <c r="A12" s="80" t="s">
        <v>15</v>
      </c>
      <c r="B12" s="83"/>
      <c r="C12" s="83"/>
      <c r="D12" s="83"/>
      <c r="E12" s="83"/>
    </row>
    <row r="13" spans="1:5" x14ac:dyDescent="0.25">
      <c r="A13" s="77" t="s">
        <v>22</v>
      </c>
      <c r="B13" s="77"/>
      <c r="C13" s="77"/>
      <c r="D13" s="77"/>
      <c r="E13" s="77"/>
    </row>
    <row r="14" spans="1:5" ht="11.25" customHeight="1" x14ac:dyDescent="0.25">
      <c r="A14" s="80" t="s">
        <v>2</v>
      </c>
      <c r="B14" s="83"/>
      <c r="C14" s="83"/>
      <c r="D14" s="83"/>
      <c r="E14" s="83"/>
    </row>
    <row r="15" spans="1:5" x14ac:dyDescent="0.25">
      <c r="A15" s="77" t="s">
        <v>23</v>
      </c>
      <c r="B15" s="77"/>
      <c r="C15" s="77"/>
      <c r="D15" s="77"/>
      <c r="E15" s="77"/>
    </row>
    <row r="16" spans="1:5" ht="10.5" customHeight="1" x14ac:dyDescent="0.25">
      <c r="A16" s="80" t="s">
        <v>16</v>
      </c>
      <c r="B16" s="83"/>
      <c r="C16" s="83"/>
      <c r="D16" s="83"/>
      <c r="E16" s="83"/>
    </row>
    <row r="17" spans="1:8" ht="30.75" customHeight="1" x14ac:dyDescent="0.25">
      <c r="A17" s="77" t="s">
        <v>17</v>
      </c>
      <c r="B17" s="77"/>
      <c r="C17" s="77"/>
      <c r="D17" s="77"/>
      <c r="E17" s="77"/>
    </row>
    <row r="18" spans="1:8" ht="63.75" customHeight="1" x14ac:dyDescent="0.25">
      <c r="A18" s="77" t="s">
        <v>36</v>
      </c>
      <c r="B18" s="77"/>
      <c r="C18" s="77"/>
      <c r="D18" s="77"/>
      <c r="E18" s="77"/>
    </row>
    <row r="19" spans="1:8" ht="33.75" customHeight="1" x14ac:dyDescent="0.25">
      <c r="A19" s="75" t="s">
        <v>26</v>
      </c>
      <c r="B19" s="75"/>
      <c r="C19" s="75"/>
      <c r="D19" s="75"/>
      <c r="E19" s="75"/>
    </row>
    <row r="20" spans="1:8" x14ac:dyDescent="0.25">
      <c r="A20" s="75"/>
      <c r="B20" s="75"/>
      <c r="C20" s="75"/>
      <c r="D20" s="75"/>
      <c r="E20" s="75"/>
      <c r="F20" s="2">
        <v>824.8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8" t="s">
        <v>45</v>
      </c>
      <c r="B22" s="8" t="s">
        <v>43</v>
      </c>
      <c r="C22" s="3" t="s">
        <v>4</v>
      </c>
      <c r="D22" s="3">
        <v>10.32</v>
      </c>
      <c r="E22" s="7">
        <f>D22*F20*G20</f>
        <v>25535.807999999997</v>
      </c>
      <c r="H22" s="15"/>
    </row>
    <row r="23" spans="1:8" x14ac:dyDescent="0.25">
      <c r="A23" s="6" t="s">
        <v>44</v>
      </c>
      <c r="B23" s="8" t="s">
        <v>24</v>
      </c>
      <c r="C23" s="3" t="s">
        <v>4</v>
      </c>
      <c r="D23" s="3">
        <v>3.6</v>
      </c>
      <c r="E23" s="7">
        <f>D23*F20*G20</f>
        <v>8907.84</v>
      </c>
      <c r="H23" s="15"/>
    </row>
    <row r="24" spans="1:8" x14ac:dyDescent="0.25">
      <c r="A24" s="6" t="s">
        <v>58</v>
      </c>
      <c r="B24" s="8" t="s">
        <v>57</v>
      </c>
      <c r="C24" s="3" t="s">
        <v>30</v>
      </c>
      <c r="D24" s="3"/>
      <c r="E24" s="7">
        <v>0</v>
      </c>
      <c r="H24" s="15"/>
    </row>
    <row r="25" spans="1:8" x14ac:dyDescent="0.25">
      <c r="A25" s="19" t="s">
        <v>28</v>
      </c>
      <c r="B25" s="8" t="s">
        <v>57</v>
      </c>
      <c r="C25" s="20" t="s">
        <v>30</v>
      </c>
      <c r="D25" s="20"/>
      <c r="E25" s="7">
        <v>451</v>
      </c>
      <c r="H25" s="15"/>
    </row>
    <row r="26" spans="1:8" ht="18" customHeight="1" x14ac:dyDescent="0.25">
      <c r="A26" s="30"/>
      <c r="B26" s="8"/>
      <c r="C26" s="20"/>
      <c r="D26" s="31"/>
      <c r="E26" s="36"/>
      <c r="H26" s="15"/>
    </row>
    <row r="27" spans="1:8" s="13" customFormat="1" x14ac:dyDescent="0.25">
      <c r="A27" s="9" t="s">
        <v>27</v>
      </c>
      <c r="B27" s="10"/>
      <c r="C27" s="11"/>
      <c r="D27" s="23"/>
      <c r="E27" s="12">
        <f>SUM(E22:E26)</f>
        <v>34894.648000000001</v>
      </c>
    </row>
    <row r="29" spans="1:8" ht="31.5" customHeight="1" x14ac:dyDescent="0.25">
      <c r="A29" s="76" t="s">
        <v>59</v>
      </c>
      <c r="B29" s="76"/>
      <c r="C29" s="76"/>
      <c r="D29" s="76"/>
      <c r="E29" s="76"/>
      <c r="H29" s="2" t="s">
        <v>18</v>
      </c>
    </row>
    <row r="30" spans="1:8" ht="31.5" customHeight="1" x14ac:dyDescent="0.25">
      <c r="A30" s="77" t="s">
        <v>21</v>
      </c>
      <c r="B30" s="77"/>
      <c r="C30" s="77"/>
      <c r="D30" s="77"/>
      <c r="E30" s="77"/>
    </row>
    <row r="31" spans="1:8" x14ac:dyDescent="0.25">
      <c r="A31" s="77" t="s">
        <v>20</v>
      </c>
      <c r="B31" s="77"/>
      <c r="C31" s="77"/>
      <c r="D31" s="77"/>
      <c r="E31" s="77"/>
    </row>
    <row r="32" spans="1:8" ht="30.75" customHeight="1" x14ac:dyDescent="0.25">
      <c r="A32" s="77" t="s">
        <v>32</v>
      </c>
      <c r="B32" s="77"/>
      <c r="C32" s="77"/>
      <c r="D32" s="77"/>
      <c r="E32" s="77"/>
    </row>
    <row r="33" spans="1:6" x14ac:dyDescent="0.25">
      <c r="A33" s="77" t="s">
        <v>18</v>
      </c>
      <c r="B33" s="77"/>
      <c r="C33" s="77"/>
      <c r="D33" s="77"/>
      <c r="E33" s="77"/>
    </row>
    <row r="34" spans="1:6" x14ac:dyDescent="0.25">
      <c r="A34" s="33"/>
      <c r="B34" s="33"/>
      <c r="C34" s="33"/>
      <c r="D34" s="33"/>
      <c r="E34" s="33"/>
    </row>
    <row r="35" spans="1:6" x14ac:dyDescent="0.25">
      <c r="A35" s="33"/>
      <c r="B35" s="33"/>
      <c r="C35" s="33"/>
      <c r="D35" s="33"/>
      <c r="E35" s="33"/>
    </row>
    <row r="36" spans="1:6" x14ac:dyDescent="0.25">
      <c r="A36" s="78" t="s">
        <v>5</v>
      </c>
      <c r="B36" s="78"/>
      <c r="C36" s="78"/>
      <c r="D36" s="78"/>
      <c r="E36" s="78"/>
    </row>
    <row r="37" spans="1:6" x14ac:dyDescent="0.25">
      <c r="A37" s="77" t="s">
        <v>18</v>
      </c>
      <c r="B37" s="77"/>
      <c r="C37" s="77"/>
      <c r="D37" s="77"/>
      <c r="E37" s="77"/>
    </row>
    <row r="38" spans="1:6" x14ac:dyDescent="0.25">
      <c r="A38" s="79" t="s">
        <v>31</v>
      </c>
      <c r="B38" s="79"/>
      <c r="C38" s="79"/>
      <c r="D38" s="79"/>
      <c r="E38" s="79"/>
    </row>
    <row r="39" spans="1:6" x14ac:dyDescent="0.25">
      <c r="B39" s="74" t="s">
        <v>19</v>
      </c>
      <c r="C39" s="74"/>
      <c r="D39" s="74"/>
      <c r="E39" s="5" t="s">
        <v>6</v>
      </c>
    </row>
    <row r="40" spans="1:6" x14ac:dyDescent="0.25">
      <c r="A40" s="34"/>
      <c r="B40" s="34"/>
      <c r="C40" s="34"/>
      <c r="D40" s="34"/>
      <c r="E40" s="34"/>
    </row>
    <row r="41" spans="1:6" x14ac:dyDescent="0.25">
      <c r="A41" s="79" t="s">
        <v>42</v>
      </c>
      <c r="B41" s="79"/>
      <c r="C41" s="79"/>
      <c r="D41" s="79"/>
      <c r="E41" s="79"/>
    </row>
    <row r="42" spans="1:6" x14ac:dyDescent="0.25">
      <c r="B42" s="74" t="s">
        <v>19</v>
      </c>
      <c r="C42" s="74"/>
      <c r="D42" s="74"/>
      <c r="E42" s="5" t="s">
        <v>6</v>
      </c>
    </row>
    <row r="44" spans="1:6" x14ac:dyDescent="0.25">
      <c r="A44" s="2" t="s">
        <v>37</v>
      </c>
    </row>
    <row r="45" spans="1:6" x14ac:dyDescent="0.25">
      <c r="A45" s="13" t="s">
        <v>33</v>
      </c>
    </row>
    <row r="46" spans="1:6" x14ac:dyDescent="0.25">
      <c r="A46" s="13" t="s">
        <v>40</v>
      </c>
      <c r="B46" s="16">
        <f>'1кв'!B51</f>
        <v>-7710.2280000000028</v>
      </c>
    </row>
    <row r="47" spans="1:6" x14ac:dyDescent="0.25">
      <c r="A47" s="32" t="s">
        <v>46</v>
      </c>
      <c r="B47" s="17"/>
    </row>
    <row r="48" spans="1:6" x14ac:dyDescent="0.25">
      <c r="A48" s="2" t="s">
        <v>35</v>
      </c>
      <c r="B48" s="17">
        <v>51423.98</v>
      </c>
      <c r="F48" s="21"/>
    </row>
    <row r="49" spans="1:2" ht="30" x14ac:dyDescent="0.25">
      <c r="A49" s="32" t="s">
        <v>38</v>
      </c>
      <c r="B49" s="17">
        <f>E27</f>
        <v>34894.648000000001</v>
      </c>
    </row>
    <row r="50" spans="1:2" x14ac:dyDescent="0.25">
      <c r="A50" s="14" t="s">
        <v>34</v>
      </c>
      <c r="B50" s="16">
        <f>B46+B48-B49</f>
        <v>8819.1039999999994</v>
      </c>
    </row>
    <row r="53" spans="1:2" x14ac:dyDescent="0.25">
      <c r="B53" s="15"/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2:D42"/>
    <mergeCell ref="A20:E20"/>
    <mergeCell ref="A29:E29"/>
    <mergeCell ref="A30:E30"/>
    <mergeCell ref="A31:E31"/>
    <mergeCell ref="A32:E32"/>
    <mergeCell ref="A33:E33"/>
    <mergeCell ref="A36:E36"/>
    <mergeCell ref="A37:E37"/>
    <mergeCell ref="A38:E38"/>
    <mergeCell ref="B39:D39"/>
    <mergeCell ref="A41:E4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topLeftCell="A19" zoomScaleSheetLayoutView="100" workbookViewId="0">
      <selection activeCell="A48" sqref="A48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0.7109375" style="2" bestFit="1" customWidth="1"/>
    <col min="7" max="7" width="9.140625" style="2"/>
    <col min="8" max="8" width="13.42578125" style="2" customWidth="1"/>
    <col min="9" max="16384" width="9.140625" style="2"/>
  </cols>
  <sheetData>
    <row r="1" spans="1:5" ht="15.75" x14ac:dyDescent="0.25">
      <c r="A1" s="85" t="s">
        <v>11</v>
      </c>
      <c r="B1" s="85"/>
      <c r="C1" s="85"/>
      <c r="D1" s="85"/>
      <c r="E1" s="85"/>
    </row>
    <row r="2" spans="1:5" ht="29.25" customHeight="1" x14ac:dyDescent="0.25">
      <c r="A2" s="86" t="s">
        <v>12</v>
      </c>
      <c r="B2" s="87"/>
      <c r="C2" s="87"/>
      <c r="D2" s="87"/>
      <c r="E2" s="87"/>
    </row>
    <row r="3" spans="1:5" x14ac:dyDescent="0.25">
      <c r="A3" s="88" t="s">
        <v>60</v>
      </c>
      <c r="B3" s="88"/>
      <c r="C3" s="88"/>
      <c r="D3" s="88"/>
      <c r="E3" s="88"/>
    </row>
    <row r="4" spans="1:5" s="1" customFormat="1" ht="15.75" x14ac:dyDescent="0.25">
      <c r="A4" s="24" t="s">
        <v>13</v>
      </c>
      <c r="B4" s="25"/>
      <c r="C4" s="25"/>
      <c r="D4" s="89" t="s">
        <v>61</v>
      </c>
      <c r="E4" s="89"/>
    </row>
    <row r="5" spans="1:5" x14ac:dyDescent="0.25">
      <c r="A5" s="40"/>
      <c r="B5" s="4"/>
      <c r="C5" s="4"/>
      <c r="D5" s="4"/>
      <c r="E5" s="4"/>
    </row>
    <row r="6" spans="1:5" x14ac:dyDescent="0.25">
      <c r="A6" s="77" t="s">
        <v>0</v>
      </c>
      <c r="B6" s="77"/>
      <c r="C6" s="77"/>
      <c r="D6" s="77"/>
      <c r="E6" s="77"/>
    </row>
    <row r="7" spans="1:5" x14ac:dyDescent="0.25">
      <c r="A7" s="84" t="s">
        <v>25</v>
      </c>
      <c r="B7" s="84"/>
      <c r="C7" s="84"/>
      <c r="D7" s="84"/>
      <c r="E7" s="84"/>
    </row>
    <row r="8" spans="1:5" x14ac:dyDescent="0.25">
      <c r="A8" s="80" t="s">
        <v>1</v>
      </c>
      <c r="B8" s="80"/>
      <c r="C8" s="80"/>
      <c r="D8" s="80"/>
      <c r="E8" s="80"/>
    </row>
    <row r="9" spans="1:5" x14ac:dyDescent="0.25">
      <c r="A9" s="77" t="s">
        <v>41</v>
      </c>
      <c r="B9" s="77"/>
      <c r="C9" s="77"/>
      <c r="D9" s="77"/>
      <c r="E9" s="77"/>
    </row>
    <row r="10" spans="1:5" ht="23.25" customHeight="1" x14ac:dyDescent="0.25">
      <c r="A10" s="81" t="s">
        <v>14</v>
      </c>
      <c r="B10" s="82"/>
      <c r="C10" s="82"/>
      <c r="D10" s="82"/>
      <c r="E10" s="82"/>
    </row>
    <row r="11" spans="1:5" ht="30" customHeight="1" x14ac:dyDescent="0.25">
      <c r="A11" s="77" t="s">
        <v>39</v>
      </c>
      <c r="B11" s="77"/>
      <c r="C11" s="77"/>
      <c r="D11" s="77"/>
      <c r="E11" s="77"/>
    </row>
    <row r="12" spans="1:5" x14ac:dyDescent="0.25">
      <c r="A12" s="80" t="s">
        <v>15</v>
      </c>
      <c r="B12" s="83"/>
      <c r="C12" s="83"/>
      <c r="D12" s="83"/>
      <c r="E12" s="83"/>
    </row>
    <row r="13" spans="1:5" x14ac:dyDescent="0.25">
      <c r="A13" s="77" t="s">
        <v>22</v>
      </c>
      <c r="B13" s="77"/>
      <c r="C13" s="77"/>
      <c r="D13" s="77"/>
      <c r="E13" s="77"/>
    </row>
    <row r="14" spans="1:5" ht="11.25" customHeight="1" x14ac:dyDescent="0.25">
      <c r="A14" s="80" t="s">
        <v>2</v>
      </c>
      <c r="B14" s="83"/>
      <c r="C14" s="83"/>
      <c r="D14" s="83"/>
      <c r="E14" s="83"/>
    </row>
    <row r="15" spans="1:5" x14ac:dyDescent="0.25">
      <c r="A15" s="77" t="s">
        <v>23</v>
      </c>
      <c r="B15" s="77"/>
      <c r="C15" s="77"/>
      <c r="D15" s="77"/>
      <c r="E15" s="77"/>
    </row>
    <row r="16" spans="1:5" ht="10.5" customHeight="1" x14ac:dyDescent="0.25">
      <c r="A16" s="80" t="s">
        <v>16</v>
      </c>
      <c r="B16" s="83"/>
      <c r="C16" s="83"/>
      <c r="D16" s="83"/>
      <c r="E16" s="83"/>
    </row>
    <row r="17" spans="1:8" ht="30.75" customHeight="1" x14ac:dyDescent="0.25">
      <c r="A17" s="77" t="s">
        <v>17</v>
      </c>
      <c r="B17" s="77"/>
      <c r="C17" s="77"/>
      <c r="D17" s="77"/>
      <c r="E17" s="77"/>
    </row>
    <row r="18" spans="1:8" ht="63.75" customHeight="1" x14ac:dyDescent="0.25">
      <c r="A18" s="77" t="s">
        <v>36</v>
      </c>
      <c r="B18" s="77"/>
      <c r="C18" s="77"/>
      <c r="D18" s="77"/>
      <c r="E18" s="77"/>
    </row>
    <row r="19" spans="1:8" ht="33.75" customHeight="1" x14ac:dyDescent="0.25">
      <c r="A19" s="75" t="s">
        <v>26</v>
      </c>
      <c r="B19" s="75"/>
      <c r="C19" s="75"/>
      <c r="D19" s="75"/>
      <c r="E19" s="75"/>
    </row>
    <row r="20" spans="1:8" x14ac:dyDescent="0.25">
      <c r="A20" s="75"/>
      <c r="B20" s="75"/>
      <c r="C20" s="75"/>
      <c r="D20" s="75"/>
      <c r="E20" s="75"/>
      <c r="F20" s="2">
        <v>824.8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8" t="s">
        <v>45</v>
      </c>
      <c r="B22" s="8" t="s">
        <v>43</v>
      </c>
      <c r="C22" s="3" t="s">
        <v>4</v>
      </c>
      <c r="D22" s="3">
        <v>11.15</v>
      </c>
      <c r="E22" s="7">
        <f>D22*F20*G20</f>
        <v>27589.56</v>
      </c>
      <c r="H22" s="15"/>
    </row>
    <row r="23" spans="1:8" x14ac:dyDescent="0.25">
      <c r="A23" s="6" t="s">
        <v>44</v>
      </c>
      <c r="B23" s="8" t="s">
        <v>24</v>
      </c>
      <c r="C23" s="3" t="s">
        <v>4</v>
      </c>
      <c r="D23" s="3">
        <v>3.9</v>
      </c>
      <c r="E23" s="7">
        <f>D23*F20*G20</f>
        <v>9650.16</v>
      </c>
      <c r="H23" s="15"/>
    </row>
    <row r="24" spans="1:8" x14ac:dyDescent="0.25">
      <c r="A24" s="19" t="s">
        <v>28</v>
      </c>
      <c r="B24" s="8" t="s">
        <v>62</v>
      </c>
      <c r="C24" s="20" t="s">
        <v>30</v>
      </c>
      <c r="D24" s="20"/>
      <c r="E24" s="7">
        <v>0</v>
      </c>
      <c r="H24" s="15"/>
    </row>
    <row r="25" spans="1:8" ht="18" customHeight="1" x14ac:dyDescent="0.25">
      <c r="A25" s="30"/>
      <c r="B25" s="8"/>
      <c r="C25" s="20"/>
      <c r="D25" s="31"/>
      <c r="E25" s="36"/>
      <c r="H25" s="15"/>
    </row>
    <row r="26" spans="1:8" s="13" customFormat="1" x14ac:dyDescent="0.25">
      <c r="A26" s="9" t="s">
        <v>27</v>
      </c>
      <c r="B26" s="10"/>
      <c r="C26" s="11"/>
      <c r="D26" s="23"/>
      <c r="E26" s="12">
        <f>SUM(E22:E25)</f>
        <v>37239.72</v>
      </c>
    </row>
    <row r="28" spans="1:8" ht="31.5" customHeight="1" x14ac:dyDescent="0.25">
      <c r="A28" s="76" t="s">
        <v>63</v>
      </c>
      <c r="B28" s="76"/>
      <c r="C28" s="76"/>
      <c r="D28" s="76"/>
      <c r="E28" s="76"/>
      <c r="H28" s="2" t="s">
        <v>18</v>
      </c>
    </row>
    <row r="29" spans="1:8" ht="31.5" customHeight="1" x14ac:dyDescent="0.25">
      <c r="A29" s="77" t="s">
        <v>21</v>
      </c>
      <c r="B29" s="77"/>
      <c r="C29" s="77"/>
      <c r="D29" s="77"/>
      <c r="E29" s="77"/>
    </row>
    <row r="30" spans="1:8" x14ac:dyDescent="0.25">
      <c r="A30" s="77" t="s">
        <v>20</v>
      </c>
      <c r="B30" s="77"/>
      <c r="C30" s="77"/>
      <c r="D30" s="77"/>
      <c r="E30" s="77"/>
    </row>
    <row r="31" spans="1:8" ht="30.75" customHeight="1" x14ac:dyDescent="0.25">
      <c r="A31" s="77" t="s">
        <v>32</v>
      </c>
      <c r="B31" s="77"/>
      <c r="C31" s="77"/>
      <c r="D31" s="77"/>
      <c r="E31" s="77"/>
    </row>
    <row r="32" spans="1:8" x14ac:dyDescent="0.25">
      <c r="A32" s="77" t="s">
        <v>18</v>
      </c>
      <c r="B32" s="77"/>
      <c r="C32" s="77"/>
      <c r="D32" s="77"/>
      <c r="E32" s="77"/>
    </row>
    <row r="33" spans="1:6" x14ac:dyDescent="0.25">
      <c r="A33" s="37"/>
      <c r="B33" s="37"/>
      <c r="C33" s="37"/>
      <c r="D33" s="37"/>
      <c r="E33" s="37"/>
    </row>
    <row r="34" spans="1:6" x14ac:dyDescent="0.25">
      <c r="A34" s="37"/>
      <c r="B34" s="37"/>
      <c r="C34" s="37"/>
      <c r="D34" s="37"/>
      <c r="E34" s="37"/>
    </row>
    <row r="35" spans="1:6" x14ac:dyDescent="0.25">
      <c r="A35" s="78" t="s">
        <v>5</v>
      </c>
      <c r="B35" s="78"/>
      <c r="C35" s="78"/>
      <c r="D35" s="78"/>
      <c r="E35" s="78"/>
    </row>
    <row r="36" spans="1:6" x14ac:dyDescent="0.25">
      <c r="A36" s="77" t="s">
        <v>18</v>
      </c>
      <c r="B36" s="77"/>
      <c r="C36" s="77"/>
      <c r="D36" s="77"/>
      <c r="E36" s="77"/>
    </row>
    <row r="37" spans="1:6" x14ac:dyDescent="0.25">
      <c r="A37" s="79" t="s">
        <v>31</v>
      </c>
      <c r="B37" s="79"/>
      <c r="C37" s="79"/>
      <c r="D37" s="79"/>
      <c r="E37" s="79"/>
    </row>
    <row r="38" spans="1:6" x14ac:dyDescent="0.25">
      <c r="B38" s="74" t="s">
        <v>19</v>
      </c>
      <c r="C38" s="74"/>
      <c r="D38" s="74"/>
      <c r="E38" s="5" t="s">
        <v>6</v>
      </c>
    </row>
    <row r="39" spans="1:6" x14ac:dyDescent="0.25">
      <c r="A39" s="39"/>
      <c r="B39" s="39"/>
      <c r="C39" s="39"/>
      <c r="D39" s="39"/>
      <c r="E39" s="39"/>
    </row>
    <row r="40" spans="1:6" x14ac:dyDescent="0.25">
      <c r="A40" s="79" t="s">
        <v>42</v>
      </c>
      <c r="B40" s="79"/>
      <c r="C40" s="79"/>
      <c r="D40" s="79"/>
      <c r="E40" s="79"/>
    </row>
    <row r="41" spans="1:6" x14ac:dyDescent="0.25">
      <c r="B41" s="74" t="s">
        <v>19</v>
      </c>
      <c r="C41" s="74"/>
      <c r="D41" s="74"/>
      <c r="E41" s="5" t="s">
        <v>6</v>
      </c>
    </row>
    <row r="43" spans="1:6" x14ac:dyDescent="0.25">
      <c r="A43" s="2" t="s">
        <v>37</v>
      </c>
    </row>
    <row r="44" spans="1:6" x14ac:dyDescent="0.25">
      <c r="A44" s="13" t="s">
        <v>33</v>
      </c>
    </row>
    <row r="45" spans="1:6" x14ac:dyDescent="0.25">
      <c r="A45" s="13" t="s">
        <v>40</v>
      </c>
      <c r="B45" s="16">
        <f>'2кв'!B50</f>
        <v>8819.1039999999994</v>
      </c>
    </row>
    <row r="46" spans="1:6" ht="30" x14ac:dyDescent="0.25">
      <c r="A46" s="38" t="s">
        <v>64</v>
      </c>
      <c r="B46" s="17"/>
    </row>
    <row r="47" spans="1:6" x14ac:dyDescent="0.25">
      <c r="A47" s="2" t="s">
        <v>35</v>
      </c>
      <c r="B47" s="17">
        <v>43973.75</v>
      </c>
      <c r="F47" s="21"/>
    </row>
    <row r="48" spans="1:6" ht="30" x14ac:dyDescent="0.25">
      <c r="A48" s="38" t="s">
        <v>38</v>
      </c>
      <c r="B48" s="17">
        <f>E26</f>
        <v>37239.72</v>
      </c>
    </row>
    <row r="49" spans="1:2" x14ac:dyDescent="0.25">
      <c r="A49" s="14" t="s">
        <v>34</v>
      </c>
      <c r="B49" s="16">
        <f>B45+B47-B48</f>
        <v>15553.133999999998</v>
      </c>
    </row>
    <row r="52" spans="1:2" x14ac:dyDescent="0.25">
      <c r="B52" s="15"/>
    </row>
  </sheetData>
  <mergeCells count="30">
    <mergeCell ref="B41:D41"/>
    <mergeCell ref="A20:E20"/>
    <mergeCell ref="A28:E28"/>
    <mergeCell ref="A29:E29"/>
    <mergeCell ref="A30:E30"/>
    <mergeCell ref="A31:E31"/>
    <mergeCell ref="A32:E32"/>
    <mergeCell ref="A35:E35"/>
    <mergeCell ref="A36:E36"/>
    <mergeCell ref="A37:E37"/>
    <mergeCell ref="B38:D38"/>
    <mergeCell ref="A40:E40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view="pageBreakPreview" topLeftCell="A28" zoomScaleSheetLayoutView="100" workbookViewId="0">
      <selection activeCell="B49" sqref="B49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0.7109375" style="2" bestFit="1" customWidth="1"/>
    <col min="7" max="7" width="9.140625" style="2"/>
    <col min="8" max="8" width="13.42578125" style="2" customWidth="1"/>
    <col min="9" max="16384" width="9.140625" style="2"/>
  </cols>
  <sheetData>
    <row r="1" spans="1:5" ht="15.75" x14ac:dyDescent="0.25">
      <c r="A1" s="85" t="s">
        <v>11</v>
      </c>
      <c r="B1" s="85"/>
      <c r="C1" s="85"/>
      <c r="D1" s="85"/>
      <c r="E1" s="85"/>
    </row>
    <row r="2" spans="1:5" ht="29.25" customHeight="1" x14ac:dyDescent="0.25">
      <c r="A2" s="86" t="s">
        <v>12</v>
      </c>
      <c r="B2" s="87"/>
      <c r="C2" s="87"/>
      <c r="D2" s="87"/>
      <c r="E2" s="87"/>
    </row>
    <row r="3" spans="1:5" x14ac:dyDescent="0.25">
      <c r="A3" s="88" t="s">
        <v>65</v>
      </c>
      <c r="B3" s="88"/>
      <c r="C3" s="88"/>
      <c r="D3" s="88"/>
      <c r="E3" s="88"/>
    </row>
    <row r="4" spans="1:5" s="1" customFormat="1" ht="15.75" x14ac:dyDescent="0.25">
      <c r="A4" s="24" t="s">
        <v>13</v>
      </c>
      <c r="B4" s="25"/>
      <c r="C4" s="25"/>
      <c r="D4" s="89" t="s">
        <v>66</v>
      </c>
      <c r="E4" s="89"/>
    </row>
    <row r="5" spans="1:5" x14ac:dyDescent="0.25">
      <c r="A5" s="44"/>
      <c r="B5" s="4"/>
      <c r="C5" s="4"/>
      <c r="D5" s="4"/>
      <c r="E5" s="4"/>
    </row>
    <row r="6" spans="1:5" x14ac:dyDescent="0.25">
      <c r="A6" s="77" t="s">
        <v>0</v>
      </c>
      <c r="B6" s="77"/>
      <c r="C6" s="77"/>
      <c r="D6" s="77"/>
      <c r="E6" s="77"/>
    </row>
    <row r="7" spans="1:5" x14ac:dyDescent="0.25">
      <c r="A7" s="84" t="s">
        <v>25</v>
      </c>
      <c r="B7" s="84"/>
      <c r="C7" s="84"/>
      <c r="D7" s="84"/>
      <c r="E7" s="84"/>
    </row>
    <row r="8" spans="1:5" x14ac:dyDescent="0.25">
      <c r="A8" s="80" t="s">
        <v>1</v>
      </c>
      <c r="B8" s="80"/>
      <c r="C8" s="80"/>
      <c r="D8" s="80"/>
      <c r="E8" s="80"/>
    </row>
    <row r="9" spans="1:5" x14ac:dyDescent="0.25">
      <c r="A9" s="77" t="s">
        <v>41</v>
      </c>
      <c r="B9" s="77"/>
      <c r="C9" s="77"/>
      <c r="D9" s="77"/>
      <c r="E9" s="77"/>
    </row>
    <row r="10" spans="1:5" ht="23.25" customHeight="1" x14ac:dyDescent="0.25">
      <c r="A10" s="81" t="s">
        <v>14</v>
      </c>
      <c r="B10" s="82"/>
      <c r="C10" s="82"/>
      <c r="D10" s="82"/>
      <c r="E10" s="82"/>
    </row>
    <row r="11" spans="1:5" ht="30" customHeight="1" x14ac:dyDescent="0.25">
      <c r="A11" s="77" t="s">
        <v>39</v>
      </c>
      <c r="B11" s="77"/>
      <c r="C11" s="77"/>
      <c r="D11" s="77"/>
      <c r="E11" s="77"/>
    </row>
    <row r="12" spans="1:5" x14ac:dyDescent="0.25">
      <c r="A12" s="80" t="s">
        <v>15</v>
      </c>
      <c r="B12" s="83"/>
      <c r="C12" s="83"/>
      <c r="D12" s="83"/>
      <c r="E12" s="83"/>
    </row>
    <row r="13" spans="1:5" x14ac:dyDescent="0.25">
      <c r="A13" s="77" t="s">
        <v>22</v>
      </c>
      <c r="B13" s="77"/>
      <c r="C13" s="77"/>
      <c r="D13" s="77"/>
      <c r="E13" s="77"/>
    </row>
    <row r="14" spans="1:5" ht="11.25" customHeight="1" x14ac:dyDescent="0.25">
      <c r="A14" s="80" t="s">
        <v>2</v>
      </c>
      <c r="B14" s="83"/>
      <c r="C14" s="83"/>
      <c r="D14" s="83"/>
      <c r="E14" s="83"/>
    </row>
    <row r="15" spans="1:5" x14ac:dyDescent="0.25">
      <c r="A15" s="77" t="s">
        <v>23</v>
      </c>
      <c r="B15" s="77"/>
      <c r="C15" s="77"/>
      <c r="D15" s="77"/>
      <c r="E15" s="77"/>
    </row>
    <row r="16" spans="1:5" ht="10.5" customHeight="1" x14ac:dyDescent="0.25">
      <c r="A16" s="80" t="s">
        <v>16</v>
      </c>
      <c r="B16" s="83"/>
      <c r="C16" s="83"/>
      <c r="D16" s="83"/>
      <c r="E16" s="83"/>
    </row>
    <row r="17" spans="1:8" ht="30.75" customHeight="1" x14ac:dyDescent="0.25">
      <c r="A17" s="77" t="s">
        <v>17</v>
      </c>
      <c r="B17" s="77"/>
      <c r="C17" s="77"/>
      <c r="D17" s="77"/>
      <c r="E17" s="77"/>
    </row>
    <row r="18" spans="1:8" ht="63.75" customHeight="1" x14ac:dyDescent="0.25">
      <c r="A18" s="77" t="s">
        <v>36</v>
      </c>
      <c r="B18" s="77"/>
      <c r="C18" s="77"/>
      <c r="D18" s="77"/>
      <c r="E18" s="77"/>
    </row>
    <row r="19" spans="1:8" ht="33.75" customHeight="1" x14ac:dyDescent="0.25">
      <c r="A19" s="75" t="s">
        <v>26</v>
      </c>
      <c r="B19" s="75"/>
      <c r="C19" s="75"/>
      <c r="D19" s="75"/>
      <c r="E19" s="75"/>
    </row>
    <row r="20" spans="1:8" x14ac:dyDescent="0.25">
      <c r="A20" s="75"/>
      <c r="B20" s="75"/>
      <c r="C20" s="75"/>
      <c r="D20" s="75"/>
      <c r="E20" s="75"/>
      <c r="F20" s="2">
        <v>824.8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8" t="s">
        <v>45</v>
      </c>
      <c r="B22" s="8" t="s">
        <v>43</v>
      </c>
      <c r="C22" s="3" t="s">
        <v>4</v>
      </c>
      <c r="D22" s="3">
        <v>11.15</v>
      </c>
      <c r="E22" s="7">
        <f>D22*F20*G20</f>
        <v>27589.56</v>
      </c>
      <c r="H22" s="15"/>
    </row>
    <row r="23" spans="1:8" x14ac:dyDescent="0.25">
      <c r="A23" s="6" t="s">
        <v>44</v>
      </c>
      <c r="B23" s="8" t="s">
        <v>24</v>
      </c>
      <c r="C23" s="3" t="s">
        <v>4</v>
      </c>
      <c r="D23" s="3">
        <v>3.9</v>
      </c>
      <c r="E23" s="7">
        <f>D23*F20*G20</f>
        <v>9650.16</v>
      </c>
      <c r="H23" s="15"/>
    </row>
    <row r="24" spans="1:8" x14ac:dyDescent="0.25">
      <c r="A24" s="19" t="s">
        <v>28</v>
      </c>
      <c r="B24" s="8" t="s">
        <v>67</v>
      </c>
      <c r="C24" s="20" t="s">
        <v>30</v>
      </c>
      <c r="D24" s="20"/>
      <c r="E24" s="7">
        <v>0</v>
      </c>
      <c r="H24" s="15"/>
    </row>
    <row r="25" spans="1:8" ht="18" customHeight="1" x14ac:dyDescent="0.25">
      <c r="A25" s="30"/>
      <c r="B25" s="8"/>
      <c r="C25" s="20"/>
      <c r="D25" s="31"/>
      <c r="E25" s="36"/>
      <c r="H25" s="15"/>
    </row>
    <row r="26" spans="1:8" s="13" customFormat="1" x14ac:dyDescent="0.25">
      <c r="A26" s="9" t="s">
        <v>27</v>
      </c>
      <c r="B26" s="10"/>
      <c r="C26" s="11"/>
      <c r="D26" s="23"/>
      <c r="E26" s="12">
        <f>SUM(E22:E25)</f>
        <v>37239.72</v>
      </c>
    </row>
    <row r="28" spans="1:8" ht="31.5" customHeight="1" x14ac:dyDescent="0.25">
      <c r="A28" s="76" t="s">
        <v>68</v>
      </c>
      <c r="B28" s="76"/>
      <c r="C28" s="76"/>
      <c r="D28" s="76"/>
      <c r="E28" s="76"/>
      <c r="H28" s="2" t="s">
        <v>18</v>
      </c>
    </row>
    <row r="29" spans="1:8" ht="31.5" customHeight="1" x14ac:dyDescent="0.25">
      <c r="A29" s="77" t="s">
        <v>21</v>
      </c>
      <c r="B29" s="77"/>
      <c r="C29" s="77"/>
      <c r="D29" s="77"/>
      <c r="E29" s="77"/>
    </row>
    <row r="30" spans="1:8" x14ac:dyDescent="0.25">
      <c r="A30" s="77" t="s">
        <v>20</v>
      </c>
      <c r="B30" s="77"/>
      <c r="C30" s="77"/>
      <c r="D30" s="77"/>
      <c r="E30" s="77"/>
    </row>
    <row r="31" spans="1:8" ht="30.75" customHeight="1" x14ac:dyDescent="0.25">
      <c r="A31" s="77" t="s">
        <v>32</v>
      </c>
      <c r="B31" s="77"/>
      <c r="C31" s="77"/>
      <c r="D31" s="77"/>
      <c r="E31" s="77"/>
    </row>
    <row r="32" spans="1:8" x14ac:dyDescent="0.25">
      <c r="A32" s="77" t="s">
        <v>18</v>
      </c>
      <c r="B32" s="77"/>
      <c r="C32" s="77"/>
      <c r="D32" s="77"/>
      <c r="E32" s="77"/>
    </row>
    <row r="33" spans="1:6" x14ac:dyDescent="0.25">
      <c r="A33" s="42"/>
      <c r="B33" s="42"/>
      <c r="C33" s="42"/>
      <c r="D33" s="42"/>
      <c r="E33" s="42"/>
    </row>
    <row r="34" spans="1:6" x14ac:dyDescent="0.25">
      <c r="A34" s="42"/>
      <c r="B34" s="42"/>
      <c r="C34" s="42"/>
      <c r="D34" s="42"/>
      <c r="E34" s="42"/>
    </row>
    <row r="35" spans="1:6" x14ac:dyDescent="0.25">
      <c r="A35" s="78" t="s">
        <v>5</v>
      </c>
      <c r="B35" s="78"/>
      <c r="C35" s="78"/>
      <c r="D35" s="78"/>
      <c r="E35" s="78"/>
    </row>
    <row r="36" spans="1:6" x14ac:dyDescent="0.25">
      <c r="A36" s="77" t="s">
        <v>18</v>
      </c>
      <c r="B36" s="77"/>
      <c r="C36" s="77"/>
      <c r="D36" s="77"/>
      <c r="E36" s="77"/>
    </row>
    <row r="37" spans="1:6" x14ac:dyDescent="0.25">
      <c r="A37" s="79" t="s">
        <v>31</v>
      </c>
      <c r="B37" s="79"/>
      <c r="C37" s="79"/>
      <c r="D37" s="79"/>
      <c r="E37" s="79"/>
    </row>
    <row r="38" spans="1:6" x14ac:dyDescent="0.25">
      <c r="B38" s="74" t="s">
        <v>19</v>
      </c>
      <c r="C38" s="74"/>
      <c r="D38" s="74"/>
      <c r="E38" s="5" t="s">
        <v>6</v>
      </c>
    </row>
    <row r="39" spans="1:6" x14ac:dyDescent="0.25">
      <c r="A39" s="43"/>
      <c r="B39" s="43"/>
      <c r="C39" s="43"/>
      <c r="D39" s="43"/>
      <c r="E39" s="43"/>
    </row>
    <row r="40" spans="1:6" x14ac:dyDescent="0.25">
      <c r="A40" s="79" t="s">
        <v>42</v>
      </c>
      <c r="B40" s="79"/>
      <c r="C40" s="79"/>
      <c r="D40" s="79"/>
      <c r="E40" s="79"/>
    </row>
    <row r="41" spans="1:6" x14ac:dyDescent="0.25">
      <c r="B41" s="74" t="s">
        <v>19</v>
      </c>
      <c r="C41" s="74"/>
      <c r="D41" s="74"/>
      <c r="E41" s="5" t="s">
        <v>6</v>
      </c>
    </row>
    <row r="43" spans="1:6" x14ac:dyDescent="0.25">
      <c r="A43" s="2" t="s">
        <v>37</v>
      </c>
    </row>
    <row r="44" spans="1:6" x14ac:dyDescent="0.25">
      <c r="A44" s="13" t="s">
        <v>33</v>
      </c>
    </row>
    <row r="45" spans="1:6" x14ac:dyDescent="0.25">
      <c r="A45" s="13" t="s">
        <v>40</v>
      </c>
      <c r="B45" s="16">
        <f>'3кв'!B49</f>
        <v>15553.133999999998</v>
      </c>
    </row>
    <row r="46" spans="1:6" ht="30" x14ac:dyDescent="0.25">
      <c r="A46" s="41" t="s">
        <v>64</v>
      </c>
      <c r="B46" s="17"/>
    </row>
    <row r="47" spans="1:6" x14ac:dyDescent="0.25">
      <c r="A47" s="2" t="s">
        <v>35</v>
      </c>
      <c r="B47" s="17">
        <v>43332.2</v>
      </c>
      <c r="F47" s="21"/>
    </row>
    <row r="48" spans="1:6" ht="30" x14ac:dyDescent="0.25">
      <c r="A48" s="41" t="s">
        <v>38</v>
      </c>
      <c r="B48" s="17">
        <f>E26</f>
        <v>37239.72</v>
      </c>
    </row>
    <row r="49" spans="1:2" x14ac:dyDescent="0.25">
      <c r="A49" s="14" t="s">
        <v>34</v>
      </c>
      <c r="B49" s="16">
        <f>B45+B47-B48</f>
        <v>21645.613999999994</v>
      </c>
    </row>
    <row r="52" spans="1:2" x14ac:dyDescent="0.25">
      <c r="B52" s="15"/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1:D41"/>
    <mergeCell ref="A20:E20"/>
    <mergeCell ref="A28:E28"/>
    <mergeCell ref="A29:E29"/>
    <mergeCell ref="A30:E30"/>
    <mergeCell ref="A31:E31"/>
    <mergeCell ref="A32:E32"/>
    <mergeCell ref="A35:E35"/>
    <mergeCell ref="A36:E36"/>
    <mergeCell ref="A37:E37"/>
    <mergeCell ref="B38:D38"/>
    <mergeCell ref="A40:E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view="pageBreakPreview" topLeftCell="A10" zoomScaleSheetLayoutView="100" workbookViewId="0">
      <selection activeCell="A19" sqref="A19:XFD19"/>
    </sheetView>
  </sheetViews>
  <sheetFormatPr defaultRowHeight="15.75" x14ac:dyDescent="0.25"/>
  <cols>
    <col min="1" max="1" width="10.5703125" style="1" customWidth="1"/>
    <col min="2" max="2" width="54.28515625" style="1" customWidth="1"/>
    <col min="3" max="3" width="15.28515625" style="70" customWidth="1"/>
    <col min="4" max="4" width="11.85546875" style="1" customWidth="1"/>
    <col min="5" max="5" width="14.7109375" style="1" customWidth="1"/>
    <col min="6" max="6" width="12.42578125" style="1" customWidth="1"/>
    <col min="7" max="7" width="12" style="1" customWidth="1"/>
    <col min="8" max="8" width="13.5703125" style="1" customWidth="1"/>
    <col min="9" max="16384" width="9.140625" style="1"/>
  </cols>
  <sheetData>
    <row r="1" spans="1:5" x14ac:dyDescent="0.25">
      <c r="A1" s="92" t="s">
        <v>69</v>
      </c>
      <c r="B1" s="92"/>
      <c r="C1" s="92"/>
      <c r="D1" s="45"/>
    </row>
    <row r="2" spans="1:5" x14ac:dyDescent="0.25">
      <c r="A2" s="93" t="s">
        <v>70</v>
      </c>
      <c r="B2" s="93"/>
      <c r="C2" s="93"/>
      <c r="D2" s="46"/>
    </row>
    <row r="3" spans="1:5" x14ac:dyDescent="0.25">
      <c r="A3" s="93" t="s">
        <v>71</v>
      </c>
      <c r="B3" s="93"/>
      <c r="C3" s="93"/>
      <c r="D3" s="46"/>
    </row>
    <row r="4" spans="1:5" x14ac:dyDescent="0.25">
      <c r="A4" s="92" t="s">
        <v>91</v>
      </c>
      <c r="B4" s="92"/>
      <c r="C4" s="92"/>
      <c r="D4" s="45"/>
    </row>
    <row r="5" spans="1:5" x14ac:dyDescent="0.25">
      <c r="A5" s="94"/>
      <c r="B5" s="94"/>
      <c r="C5" s="94"/>
    </row>
    <row r="6" spans="1:5" x14ac:dyDescent="0.25">
      <c r="A6" s="46"/>
      <c r="B6" s="47" t="s">
        <v>72</v>
      </c>
      <c r="C6" s="48">
        <f>'1кв'!B47</f>
        <v>-11258.46</v>
      </c>
      <c r="D6" s="49"/>
    </row>
    <row r="7" spans="1:5" x14ac:dyDescent="0.25">
      <c r="A7" s="46"/>
      <c r="B7" s="47" t="s">
        <v>92</v>
      </c>
      <c r="C7" s="50"/>
      <c r="D7" s="49"/>
    </row>
    <row r="8" spans="1:5" x14ac:dyDescent="0.25">
      <c r="A8" s="51" t="s">
        <v>73</v>
      </c>
      <c r="B8" s="52" t="s">
        <v>74</v>
      </c>
      <c r="C8" s="53">
        <f>'1кв'!B49+'2кв'!B48+'3кв'!B47+'4кв'!B47</f>
        <v>185909.95</v>
      </c>
      <c r="D8" s="54"/>
    </row>
    <row r="9" spans="1:5" x14ac:dyDescent="0.25">
      <c r="A9" s="25"/>
      <c r="B9" s="52" t="s">
        <v>75</v>
      </c>
      <c r="C9" s="50">
        <f>SUM(C8:C8)</f>
        <v>185909.95</v>
      </c>
      <c r="D9" s="49"/>
    </row>
    <row r="10" spans="1:5" x14ac:dyDescent="0.25">
      <c r="B10" s="90"/>
      <c r="C10" s="91"/>
      <c r="D10" s="55"/>
    </row>
    <row r="11" spans="1:5" x14ac:dyDescent="0.25">
      <c r="A11" s="56" t="s">
        <v>76</v>
      </c>
      <c r="B11" s="18" t="s">
        <v>45</v>
      </c>
      <c r="C11" s="57">
        <f>'1кв'!E22+'2кв'!E22+'3кв'!E22+'4кв'!E22</f>
        <v>106250.73599999999</v>
      </c>
      <c r="D11" s="55"/>
    </row>
    <row r="12" spans="1:5" x14ac:dyDescent="0.25">
      <c r="B12" s="58" t="s">
        <v>44</v>
      </c>
      <c r="C12" s="57">
        <f>'1кв'!E23+'2кв'!E23+'3кв'!E23+'4кв'!E23</f>
        <v>37116</v>
      </c>
      <c r="D12" s="55"/>
      <c r="E12" s="59"/>
    </row>
    <row r="13" spans="1:5" ht="31.5" x14ac:dyDescent="0.25">
      <c r="B13" s="58" t="s">
        <v>77</v>
      </c>
      <c r="C13" s="57">
        <f>'1кв'!E24</f>
        <v>3678.2999999999997</v>
      </c>
      <c r="D13" s="55"/>
    </row>
    <row r="14" spans="1:5" x14ac:dyDescent="0.25">
      <c r="A14" s="56"/>
      <c r="B14" s="60" t="s">
        <v>28</v>
      </c>
      <c r="C14" s="57">
        <f>'1кв'!E25+'2кв'!E25+'3кв'!E24+'4кв'!E24</f>
        <v>1825.72</v>
      </c>
      <c r="D14" s="55"/>
    </row>
    <row r="15" spans="1:5" x14ac:dyDescent="0.25">
      <c r="A15" s="56"/>
      <c r="B15" s="62" t="s">
        <v>78</v>
      </c>
      <c r="C15" s="57">
        <v>0</v>
      </c>
      <c r="D15" s="55"/>
    </row>
    <row r="16" spans="1:5" x14ac:dyDescent="0.25">
      <c r="A16" s="56"/>
      <c r="B16" s="62" t="s">
        <v>79</v>
      </c>
      <c r="C16" s="72"/>
      <c r="D16" s="55"/>
    </row>
    <row r="17" spans="1:5" x14ac:dyDescent="0.25">
      <c r="A17" s="56"/>
      <c r="B17" s="63" t="s">
        <v>93</v>
      </c>
      <c r="C17" s="73">
        <f>'1кв'!E26</f>
        <v>8546.92</v>
      </c>
      <c r="D17" s="55"/>
    </row>
    <row r="18" spans="1:5" ht="30" x14ac:dyDescent="0.25">
      <c r="A18" s="56"/>
      <c r="B18" s="19" t="s">
        <v>94</v>
      </c>
      <c r="C18" s="72">
        <f>'1кв'!E27</f>
        <v>-4411.8</v>
      </c>
      <c r="D18" s="55"/>
    </row>
    <row r="19" spans="1:5" x14ac:dyDescent="0.25">
      <c r="A19" s="56"/>
      <c r="B19" s="6"/>
      <c r="C19" s="61"/>
      <c r="D19" s="55"/>
    </row>
    <row r="20" spans="1:5" x14ac:dyDescent="0.25">
      <c r="A20" s="56"/>
      <c r="B20" s="64" t="s">
        <v>80</v>
      </c>
      <c r="C20" s="71">
        <f>SUM(C11:C19)</f>
        <v>153005.87599999999</v>
      </c>
      <c r="D20" s="55"/>
    </row>
    <row r="21" spans="1:5" x14ac:dyDescent="0.25">
      <c r="B21" s="65" t="s">
        <v>81</v>
      </c>
      <c r="C21" s="48">
        <f>(C6+C9)-C20</f>
        <v>21645.614000000031</v>
      </c>
      <c r="D21" s="55"/>
      <c r="E21" s="59"/>
    </row>
    <row r="22" spans="1:5" x14ac:dyDescent="0.25">
      <c r="B22" s="51"/>
      <c r="C22" s="66"/>
      <c r="D22" s="55"/>
    </row>
    <row r="23" spans="1:5" x14ac:dyDescent="0.25">
      <c r="B23" s="51" t="s">
        <v>82</v>
      </c>
      <c r="C23" s="66"/>
      <c r="D23" s="55"/>
    </row>
    <row r="24" spans="1:5" x14ac:dyDescent="0.25">
      <c r="B24" s="51" t="s">
        <v>83</v>
      </c>
      <c r="C24" s="51">
        <v>16434</v>
      </c>
      <c r="D24" s="55"/>
    </row>
    <row r="25" spans="1:5" x14ac:dyDescent="0.25">
      <c r="B25" s="67" t="s">
        <v>84</v>
      </c>
      <c r="C25" s="51">
        <v>14174.39</v>
      </c>
      <c r="D25" s="55"/>
    </row>
    <row r="26" spans="1:5" x14ac:dyDescent="0.25">
      <c r="B26" s="51" t="s">
        <v>85</v>
      </c>
      <c r="C26" s="51">
        <f>C24-C25</f>
        <v>2259.6100000000006</v>
      </c>
      <c r="D26" s="55"/>
    </row>
    <row r="27" spans="1:5" x14ac:dyDescent="0.25">
      <c r="B27" s="51"/>
      <c r="C27" s="66"/>
      <c r="D27" s="55"/>
    </row>
    <row r="28" spans="1:5" x14ac:dyDescent="0.25">
      <c r="B28" s="68"/>
      <c r="C28" s="69"/>
      <c r="D28" s="55"/>
    </row>
    <row r="29" spans="1:5" x14ac:dyDescent="0.25">
      <c r="B29" s="51"/>
      <c r="C29" s="66"/>
      <c r="D29" s="55"/>
    </row>
    <row r="30" spans="1:5" x14ac:dyDescent="0.25">
      <c r="B30" s="51" t="s">
        <v>86</v>
      </c>
      <c r="C30" s="66"/>
      <c r="D30" s="55"/>
    </row>
    <row r="31" spans="1:5" x14ac:dyDescent="0.25">
      <c r="B31" s="51" t="s">
        <v>87</v>
      </c>
      <c r="C31" s="66"/>
      <c r="D31" s="55"/>
    </row>
    <row r="32" spans="1:5" x14ac:dyDescent="0.25">
      <c r="A32" s="1" t="s">
        <v>88</v>
      </c>
      <c r="B32" s="51" t="s">
        <v>89</v>
      </c>
      <c r="C32" s="66"/>
      <c r="D32" s="55"/>
    </row>
    <row r="33" spans="2:4" x14ac:dyDescent="0.25">
      <c r="B33" s="51"/>
      <c r="C33" s="66"/>
      <c r="D33" s="55"/>
    </row>
    <row r="34" spans="2:4" x14ac:dyDescent="0.25">
      <c r="B34" s="51"/>
      <c r="C34" s="66"/>
      <c r="D34" s="55"/>
    </row>
    <row r="35" spans="2:4" x14ac:dyDescent="0.25">
      <c r="B35" s="51" t="s">
        <v>90</v>
      </c>
      <c r="C35" s="66"/>
      <c r="D35" s="55"/>
    </row>
    <row r="36" spans="2:4" x14ac:dyDescent="0.25">
      <c r="B36" s="51"/>
      <c r="C36" s="66"/>
      <c r="D36" s="55"/>
    </row>
    <row r="37" spans="2:4" x14ac:dyDescent="0.25">
      <c r="B37" s="51"/>
      <c r="C37" s="66"/>
      <c r="D37" s="55"/>
    </row>
    <row r="38" spans="2:4" x14ac:dyDescent="0.25">
      <c r="D38" s="55"/>
    </row>
    <row r="39" spans="2:4" x14ac:dyDescent="0.25">
      <c r="D39" s="55"/>
    </row>
  </sheetData>
  <mergeCells count="6">
    <mergeCell ref="B10:C10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2023-03-02T12:03:05Z</dcterms:modified>
</cp:coreProperties>
</file>