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'4кв'!$A$1:$E$48</definedName>
    <definedName name="_xlnm.Print_Area" localSheetId="4">отчет!$A$1:$C$40</definedName>
  </definedNames>
  <calcPr calcId="145621"/>
</workbook>
</file>

<file path=xl/calcChain.xml><?xml version="1.0" encoding="utf-8"?>
<calcChain xmlns="http://schemas.openxmlformats.org/spreadsheetml/2006/main">
  <c r="C17" i="24" l="1"/>
  <c r="C27" i="24"/>
  <c r="C19" i="24" l="1"/>
  <c r="C8" i="24"/>
  <c r="C6" i="24"/>
  <c r="E24" i="23" l="1"/>
  <c r="C15" i="24" s="1"/>
  <c r="B46" i="23"/>
  <c r="F20" i="23"/>
  <c r="E23" i="23" s="1"/>
  <c r="E22" i="23" l="1"/>
  <c r="E25" i="23" s="1"/>
  <c r="B47" i="23" s="1"/>
  <c r="E25" i="22"/>
  <c r="C16" i="24" s="1"/>
  <c r="B48" i="22"/>
  <c r="F20" i="22"/>
  <c r="E22" i="22" s="1"/>
  <c r="E23" i="22" l="1"/>
  <c r="E27" i="22" s="1"/>
  <c r="B49" i="22" s="1"/>
  <c r="B48" i="21" l="1"/>
  <c r="F20" i="21"/>
  <c r="E23" i="21" s="1"/>
  <c r="E22" i="21" l="1"/>
  <c r="E27" i="21"/>
  <c r="B49" i="21" s="1"/>
  <c r="B48" i="20"/>
  <c r="C9" i="24" s="1"/>
  <c r="C10" i="24" s="1"/>
  <c r="E24" i="20"/>
  <c r="C13" i="24" s="1"/>
  <c r="E23" i="20"/>
  <c r="C14" i="24" s="1"/>
  <c r="E22" i="20"/>
  <c r="F20" i="20"/>
  <c r="E27" i="20" l="1"/>
  <c r="B49" i="20" s="1"/>
  <c r="C12" i="24"/>
  <c r="C20" i="24" s="1"/>
  <c r="C21" i="24" s="1"/>
  <c r="B50" i="20"/>
  <c r="B45" i="21" s="1"/>
  <c r="B50" i="21" s="1"/>
  <c r="B45" i="22" s="1"/>
  <c r="B50" i="22" s="1"/>
  <c r="B43" i="23" s="1"/>
  <c r="B48" i="23" s="1"/>
</calcChain>
</file>

<file path=xl/sharedStrings.xml><?xml version="1.0" encoding="utf-8"?>
<sst xmlns="http://schemas.openxmlformats.org/spreadsheetml/2006/main" count="259" uniqueCount="96">
  <si>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</si>
  <si>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</si>
  <si>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</si>
  <si>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</si>
  <si>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</si>
  <si>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</si>
  <si>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</si>
  <si>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</si>
  <si>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</si>
  <si>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</si>
  <si>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</si>
  <si>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</si>
  <si>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</si>
  <si>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</si>
  <si>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</si>
  <si>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</si>
  <si>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</si>
  <si>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</si>
  <si>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</si>
  <si>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</si>
  <si>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</si>
  <si>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</si>
  <si>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</si>
  <si>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</si>
  <si>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</si>
  <si>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</si>
  <si>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9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</si>
  <si>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</si>
  <si>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</si>
  <si>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</si>
  <si>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</si>
  <si>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</si>
  <si>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</si>
  <si>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</si>
  <si>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</si>
  <si>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</si>
  <si>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</si>
  <si>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- 636,6 м2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</si>
  <si>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</si>
  <si>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</si>
  <si>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</si>
  <si>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</si>
  <si>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</si>
  <si>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>Интернет Квант-телеком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</si>
  <si>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Бондарь Елены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</si>
  <si>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26.05.2013 г.</t>
    </r>
  </si>
  <si>
    <t>Заказчик - Собственники МКД, в лице председателя совета МКД Бондарь Е.Ф.</t>
  </si>
  <si>
    <t>Обработка подъездов хлорсодержащими растворами опрыскивание 1 раз в неделю</t>
  </si>
  <si>
    <t>Предъявлено населению 36248,01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</si>
  <si>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</si>
  <si>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</si>
  <si>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тридцать три тысячи сорок три рубля 67 копеек</t>
  </si>
  <si>
    <t>за 2 квартал 2022 года</t>
  </si>
  <si>
    <t>"30" 06 2022 г.</t>
  </si>
  <si>
    <t>Реконструкция качели, изготовление стенда</t>
  </si>
  <si>
    <t>2 квартал</t>
  </si>
  <si>
    <t xml:space="preserve">           2. Всего за период с "01" 04 2022 г. по "30" 06 2022 г. выполнено работ (оказано услуг) на общую сумму тридцать четыре тысячи триста сорок три рубля 09 копеек</t>
  </si>
  <si>
    <t>за 3 квартал 2022 года</t>
  </si>
  <si>
    <t>"30" 09 2022 г.</t>
  </si>
  <si>
    <t>Ремонт Кровли (кв.14)</t>
  </si>
  <si>
    <t>сентябрь</t>
  </si>
  <si>
    <t>3 квартал</t>
  </si>
  <si>
    <t>ч/ч</t>
  </si>
  <si>
    <t>Предъявлено населению 38730,75</t>
  </si>
  <si>
    <t xml:space="preserve">           2. Всего за период с "01" 07 2022 г. по "30" 09 2022 г. выполнено работ (оказано услуг) на общую сумму тридцать четыре тысячи триста пятьдесят один рубль 18 копеек</t>
  </si>
  <si>
    <t>за 4 квартал 2022 года</t>
  </si>
  <si>
    <t>"31" 12 2022 г.</t>
  </si>
  <si>
    <t>4 квартал</t>
  </si>
  <si>
    <t xml:space="preserve">           2. Всего за период с "01" 10 2022 г. по "31" 12 2022 г. выполнено работ (оказано услуг) на общую сумму тридцать три тысячи двести пятьдесят три рубля 19 копеек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</si>
  <si>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</si>
  <si>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</si>
  <si>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</si>
  <si>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</si>
  <si>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</si>
  <si>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</si>
  <si>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интернет Квант-телеком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</si>
  <si>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</si>
  <si>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</si>
  <si>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</si>
  <si>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</si>
  <si>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</si>
  <si>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</si>
  <si>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</si>
  <si>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</si>
  <si>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</si>
  <si>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</si>
  <si>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</si>
  <si>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Отчет за 2022 год.</t>
  </si>
  <si>
    <t xml:space="preserve">Получил: 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</si>
  <si>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</si>
  <si>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</si>
  <si>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</si>
  <si>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Свердлова д.9</t>
  </si>
  <si>
    <t>Начислено всего 149957,52</t>
  </si>
  <si>
    <t>Непредвиденные работы  2 ч/ч</t>
  </si>
  <si>
    <t xml:space="preserve">      *Реконструкция качели, изготовление стенда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</si>
</sst>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2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0" borderId="4" xfId="0" applyFont="1" applyBorder="1"/>
    <xf numFmtId="0" fontId="12" fillId="0" borderId="1" xfId="0" applyFont="1" applyBorder="1" applyAlignment="1"/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3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49</v>
      </c>
      <c r="B3" s="78"/>
      <c r="C3" s="78"/>
      <c r="D3" s="78"/>
      <c r="E3" s="78"/>
    </row>
    <row r="4" spans="1:5" s="1" customFormat="1" ht="15.75" x14ac:dyDescent="0.25">
      <c r="A4" s="25" t="s">
        <v>13</v>
      </c>
      <c r="B4" s="26"/>
      <c r="C4" s="26"/>
      <c r="D4" s="79" t="s">
        <v>50</v>
      </c>
      <c r="E4" s="79"/>
    </row>
    <row r="5" spans="1:5" x14ac:dyDescent="0.25">
      <c r="A5" s="28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74" t="s">
        <v>26</v>
      </c>
      <c r="B7" s="74"/>
      <c r="C7" s="74"/>
      <c r="D7" s="74"/>
      <c r="E7" s="74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44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7" t="s">
        <v>45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19.5" customHeight="1" x14ac:dyDescent="0.25">
      <c r="A15" s="67" t="s">
        <v>23</v>
      </c>
      <c r="B15" s="67"/>
      <c r="C15" s="67"/>
      <c r="D15" s="67"/>
      <c r="E15" s="67"/>
    </row>
    <row r="16" spans="1:5" ht="21" customHeight="1" x14ac:dyDescent="0.25">
      <c r="A16" s="70" t="s">
        <v>16</v>
      </c>
      <c r="B16" s="73"/>
      <c r="C16" s="73"/>
      <c r="D16" s="73"/>
      <c r="E16" s="73"/>
    </row>
    <row r="17" spans="1:10" ht="33" customHeight="1" x14ac:dyDescent="0.25">
      <c r="A17" s="67" t="s">
        <v>17</v>
      </c>
      <c r="B17" s="67"/>
      <c r="C17" s="67"/>
      <c r="D17" s="67"/>
      <c r="E17" s="67"/>
    </row>
    <row r="18" spans="1:10" ht="61.5" customHeight="1" x14ac:dyDescent="0.25">
      <c r="A18" s="67" t="s">
        <v>27</v>
      </c>
      <c r="B18" s="67"/>
      <c r="C18" s="67"/>
      <c r="D18" s="67"/>
      <c r="E18" s="67"/>
    </row>
    <row r="19" spans="1:10" ht="34.5" customHeight="1" x14ac:dyDescent="0.25">
      <c r="A19" s="65" t="s">
        <v>28</v>
      </c>
      <c r="B19" s="65"/>
      <c r="C19" s="65"/>
      <c r="D19" s="65"/>
      <c r="E19" s="65"/>
    </row>
    <row r="20" spans="1:10" ht="21" customHeight="1" x14ac:dyDescent="0.25">
      <c r="A20" s="65"/>
      <c r="B20" s="65"/>
      <c r="C20" s="65"/>
      <c r="D20" s="65"/>
      <c r="E20" s="65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41</v>
      </c>
      <c r="B22" s="8" t="s">
        <v>39</v>
      </c>
      <c r="C22" s="3" t="s">
        <v>4</v>
      </c>
      <c r="D22" s="3">
        <v>12.46</v>
      </c>
      <c r="E22" s="7">
        <f>D22*F20*G20</f>
        <v>23796.108000000004</v>
      </c>
      <c r="F22" s="16"/>
      <c r="G22" s="16"/>
      <c r="H22" s="16"/>
      <c r="J22" s="17"/>
    </row>
    <row r="23" spans="1:10" ht="45" x14ac:dyDescent="0.25">
      <c r="A23" s="6" t="s">
        <v>47</v>
      </c>
      <c r="B23" s="8" t="s">
        <v>42</v>
      </c>
      <c r="C23" s="3" t="s">
        <v>4</v>
      </c>
      <c r="D23" s="3"/>
      <c r="E23" s="7">
        <f>790.76*3</f>
        <v>2372.2799999999997</v>
      </c>
      <c r="F23" s="16"/>
      <c r="G23" s="16"/>
      <c r="H23" s="16"/>
      <c r="J23" s="17"/>
    </row>
    <row r="24" spans="1:10" x14ac:dyDescent="0.25">
      <c r="A24" s="6" t="s">
        <v>40</v>
      </c>
      <c r="B24" s="8" t="s">
        <v>24</v>
      </c>
      <c r="C24" s="3" t="s">
        <v>4</v>
      </c>
      <c r="D24" s="3">
        <v>3.6</v>
      </c>
      <c r="E24" s="7">
        <f>D24*F20*G20</f>
        <v>6875.2800000000007</v>
      </c>
      <c r="F24" s="16"/>
      <c r="G24" s="16"/>
      <c r="H24" s="16"/>
      <c r="J24" s="17"/>
    </row>
    <row r="25" spans="1:10" x14ac:dyDescent="0.25">
      <c r="A25" s="6" t="s">
        <v>29</v>
      </c>
      <c r="B25" s="8" t="s">
        <v>42</v>
      </c>
      <c r="C25" s="3" t="s">
        <v>30</v>
      </c>
      <c r="D25" s="3"/>
      <c r="E25" s="7">
        <v>0</v>
      </c>
      <c r="F25" s="16"/>
      <c r="G25" s="16"/>
      <c r="H25" s="16"/>
      <c r="J25" s="17"/>
    </row>
    <row r="26" spans="1:10" x14ac:dyDescent="0.25">
      <c r="A26" s="22"/>
      <c r="B26" s="23"/>
      <c r="C26" s="3"/>
      <c r="D26" s="24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33043.668000000005</v>
      </c>
    </row>
    <row r="28" spans="1:10" ht="18" customHeight="1" x14ac:dyDescent="0.25"/>
    <row r="29" spans="1:10" ht="30.75" customHeight="1" x14ac:dyDescent="0.25">
      <c r="A29" s="66" t="s">
        <v>51</v>
      </c>
      <c r="B29" s="66"/>
      <c r="C29" s="66"/>
      <c r="D29" s="66"/>
      <c r="E29" s="66"/>
    </row>
    <row r="30" spans="1:10" ht="13.9" customHeight="1" x14ac:dyDescent="0.25">
      <c r="A30" s="67" t="s">
        <v>21</v>
      </c>
      <c r="B30" s="67"/>
      <c r="C30" s="67"/>
      <c r="D30" s="67"/>
      <c r="E30" s="67"/>
    </row>
    <row r="31" spans="1:10" ht="30" customHeight="1" x14ac:dyDescent="0.25">
      <c r="A31" s="67" t="s">
        <v>20</v>
      </c>
      <c r="B31" s="67"/>
      <c r="C31" s="67"/>
      <c r="D31" s="67"/>
      <c r="E31" s="67"/>
    </row>
    <row r="32" spans="1:10" x14ac:dyDescent="0.25">
      <c r="A32" s="67" t="s">
        <v>31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ht="13.9" customHeight="1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32</v>
      </c>
      <c r="B36" s="69"/>
      <c r="C36" s="69"/>
      <c r="D36" s="69"/>
      <c r="E36" s="69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27"/>
      <c r="B38" s="27"/>
      <c r="C38" s="27"/>
      <c r="D38" s="27"/>
      <c r="E38" s="27"/>
    </row>
    <row r="39" spans="1:5" x14ac:dyDescent="0.25">
      <c r="A39" s="69" t="s">
        <v>46</v>
      </c>
      <c r="B39" s="69"/>
      <c r="C39" s="69"/>
      <c r="D39" s="69"/>
      <c r="E39" s="69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37</v>
      </c>
    </row>
    <row r="44" spans="1:5" x14ac:dyDescent="0.25">
      <c r="A44" s="13" t="s">
        <v>33</v>
      </c>
    </row>
    <row r="45" spans="1:5" x14ac:dyDescent="0.25">
      <c r="A45" s="2" t="s">
        <v>38</v>
      </c>
      <c r="B45" s="14">
        <v>5792.74</v>
      </c>
    </row>
    <row r="46" spans="1:5" x14ac:dyDescent="0.25">
      <c r="A46" s="19" t="s">
        <v>48</v>
      </c>
      <c r="B46" s="15"/>
    </row>
    <row r="47" spans="1:5" x14ac:dyDescent="0.25">
      <c r="A47" s="2" t="s">
        <v>35</v>
      </c>
      <c r="B47" s="15">
        <v>37681.360000000001</v>
      </c>
    </row>
    <row r="48" spans="1:5" x14ac:dyDescent="0.25">
      <c r="A48" s="2" t="s">
        <v>43</v>
      </c>
      <c r="B48" s="15">
        <f>3*50</f>
        <v>150</v>
      </c>
    </row>
    <row r="49" spans="1:2" ht="30" x14ac:dyDescent="0.25">
      <c r="A49" s="29" t="s">
        <v>36</v>
      </c>
      <c r="B49" s="15">
        <f>E27</f>
        <v>33043.668000000005</v>
      </c>
    </row>
    <row r="50" spans="1:2" x14ac:dyDescent="0.25">
      <c r="A50" s="13" t="s">
        <v>34</v>
      </c>
      <c r="B50" s="20">
        <f>B45+B47+B48-B49</f>
        <v>10580.431999999993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3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52</v>
      </c>
      <c r="B3" s="78"/>
      <c r="C3" s="78"/>
      <c r="D3" s="78"/>
      <c r="E3" s="78"/>
    </row>
    <row r="4" spans="1:5" s="1" customFormat="1" ht="15.75" x14ac:dyDescent="0.25">
      <c r="A4" s="25" t="s">
        <v>13</v>
      </c>
      <c r="B4" s="26"/>
      <c r="C4" s="26"/>
      <c r="D4" s="79" t="s">
        <v>53</v>
      </c>
      <c r="E4" s="79"/>
    </row>
    <row r="5" spans="1:5" x14ac:dyDescent="0.25">
      <c r="A5" s="31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74" t="s">
        <v>26</v>
      </c>
      <c r="B7" s="74"/>
      <c r="C7" s="74"/>
      <c r="D7" s="74"/>
      <c r="E7" s="74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44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7" t="s">
        <v>45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19.5" customHeight="1" x14ac:dyDescent="0.25">
      <c r="A15" s="67" t="s">
        <v>23</v>
      </c>
      <c r="B15" s="67"/>
      <c r="C15" s="67"/>
      <c r="D15" s="67"/>
      <c r="E15" s="67"/>
    </row>
    <row r="16" spans="1:5" ht="21" customHeight="1" x14ac:dyDescent="0.25">
      <c r="A16" s="70" t="s">
        <v>16</v>
      </c>
      <c r="B16" s="73"/>
      <c r="C16" s="73"/>
      <c r="D16" s="73"/>
      <c r="E16" s="73"/>
    </row>
    <row r="17" spans="1:10" ht="33" customHeight="1" x14ac:dyDescent="0.25">
      <c r="A17" s="67" t="s">
        <v>17</v>
      </c>
      <c r="B17" s="67"/>
      <c r="C17" s="67"/>
      <c r="D17" s="67"/>
      <c r="E17" s="67"/>
    </row>
    <row r="18" spans="1:10" ht="61.5" customHeight="1" x14ac:dyDescent="0.25">
      <c r="A18" s="67" t="s">
        <v>27</v>
      </c>
      <c r="B18" s="67"/>
      <c r="C18" s="67"/>
      <c r="D18" s="67"/>
      <c r="E18" s="67"/>
    </row>
    <row r="19" spans="1:10" ht="34.5" customHeight="1" x14ac:dyDescent="0.25">
      <c r="A19" s="65" t="s">
        <v>28</v>
      </c>
      <c r="B19" s="65"/>
      <c r="C19" s="65"/>
      <c r="D19" s="65"/>
      <c r="E19" s="65"/>
    </row>
    <row r="20" spans="1:10" ht="21" customHeight="1" x14ac:dyDescent="0.25">
      <c r="A20" s="65"/>
      <c r="B20" s="65"/>
      <c r="C20" s="65"/>
      <c r="D20" s="65"/>
      <c r="E20" s="65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41</v>
      </c>
      <c r="B22" s="8" t="s">
        <v>39</v>
      </c>
      <c r="C22" s="3" t="s">
        <v>4</v>
      </c>
      <c r="D22" s="3">
        <v>12.46</v>
      </c>
      <c r="E22" s="7">
        <f>D22*F20*G20</f>
        <v>23796.108000000004</v>
      </c>
      <c r="F22" s="16"/>
      <c r="G22" s="16"/>
      <c r="H22" s="16"/>
      <c r="J22" s="17"/>
    </row>
    <row r="23" spans="1:10" x14ac:dyDescent="0.25">
      <c r="A23" s="6" t="s">
        <v>40</v>
      </c>
      <c r="B23" s="8" t="s">
        <v>24</v>
      </c>
      <c r="C23" s="3" t="s">
        <v>4</v>
      </c>
      <c r="D23" s="3">
        <v>3.6</v>
      </c>
      <c r="E23" s="7">
        <f>D23*F20*G20</f>
        <v>6875.2800000000007</v>
      </c>
      <c r="F23" s="16"/>
      <c r="G23" s="16"/>
      <c r="H23" s="16"/>
      <c r="J23" s="17"/>
    </row>
    <row r="24" spans="1:10" x14ac:dyDescent="0.25">
      <c r="A24" s="6" t="s">
        <v>29</v>
      </c>
      <c r="B24" s="8" t="s">
        <v>42</v>
      </c>
      <c r="C24" s="3" t="s">
        <v>30</v>
      </c>
      <c r="D24" s="3"/>
      <c r="E24" s="7">
        <v>1166</v>
      </c>
      <c r="F24" s="16"/>
      <c r="G24" s="16"/>
      <c r="H24" s="16"/>
      <c r="J24" s="17"/>
    </row>
    <row r="25" spans="1:10" ht="30" x14ac:dyDescent="0.25">
      <c r="A25" s="22" t="s">
        <v>54</v>
      </c>
      <c r="B25" s="8" t="s">
        <v>55</v>
      </c>
      <c r="C25" s="3" t="s">
        <v>30</v>
      </c>
      <c r="D25" s="3"/>
      <c r="E25" s="7">
        <v>2505.6999999999998</v>
      </c>
    </row>
    <row r="26" spans="1:10" x14ac:dyDescent="0.25">
      <c r="A26" s="22"/>
      <c r="B26" s="23"/>
      <c r="C26" s="3"/>
      <c r="D26" s="24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34343.088000000003</v>
      </c>
    </row>
    <row r="28" spans="1:10" ht="18" customHeight="1" x14ac:dyDescent="0.25"/>
    <row r="29" spans="1:10" ht="30.75" customHeight="1" x14ac:dyDescent="0.25">
      <c r="A29" s="66" t="s">
        <v>56</v>
      </c>
      <c r="B29" s="66"/>
      <c r="C29" s="66"/>
      <c r="D29" s="66"/>
      <c r="E29" s="66"/>
    </row>
    <row r="30" spans="1:10" ht="13.9" customHeight="1" x14ac:dyDescent="0.25">
      <c r="A30" s="67" t="s">
        <v>21</v>
      </c>
      <c r="B30" s="67"/>
      <c r="C30" s="67"/>
      <c r="D30" s="67"/>
      <c r="E30" s="67"/>
    </row>
    <row r="31" spans="1:10" ht="30" customHeight="1" x14ac:dyDescent="0.25">
      <c r="A31" s="67" t="s">
        <v>20</v>
      </c>
      <c r="B31" s="67"/>
      <c r="C31" s="67"/>
      <c r="D31" s="67"/>
      <c r="E31" s="67"/>
    </row>
    <row r="32" spans="1:10" x14ac:dyDescent="0.25">
      <c r="A32" s="67" t="s">
        <v>31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ht="13.9" customHeight="1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32</v>
      </c>
      <c r="B36" s="69"/>
      <c r="C36" s="69"/>
      <c r="D36" s="69"/>
      <c r="E36" s="69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30"/>
      <c r="B38" s="30"/>
      <c r="C38" s="30"/>
      <c r="D38" s="30"/>
      <c r="E38" s="30"/>
    </row>
    <row r="39" spans="1:5" x14ac:dyDescent="0.25">
      <c r="A39" s="69" t="s">
        <v>46</v>
      </c>
      <c r="B39" s="69"/>
      <c r="C39" s="69"/>
      <c r="D39" s="69"/>
      <c r="E39" s="69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37</v>
      </c>
    </row>
    <row r="44" spans="1:5" x14ac:dyDescent="0.25">
      <c r="A44" s="13" t="s">
        <v>33</v>
      </c>
    </row>
    <row r="45" spans="1:5" x14ac:dyDescent="0.25">
      <c r="A45" s="2" t="s">
        <v>38</v>
      </c>
      <c r="B45" s="14">
        <f>'1кв'!B50</f>
        <v>10580.431999999993</v>
      </c>
    </row>
    <row r="46" spans="1:5" x14ac:dyDescent="0.25">
      <c r="A46" s="19" t="s">
        <v>48</v>
      </c>
      <c r="B46" s="15"/>
    </row>
    <row r="47" spans="1:5" x14ac:dyDescent="0.25">
      <c r="A47" s="2" t="s">
        <v>35</v>
      </c>
      <c r="B47" s="15">
        <v>32340.07</v>
      </c>
    </row>
    <row r="48" spans="1:5" x14ac:dyDescent="0.25">
      <c r="A48" s="2" t="s">
        <v>43</v>
      </c>
      <c r="B48" s="15">
        <f>3*50</f>
        <v>150</v>
      </c>
    </row>
    <row r="49" spans="1:2" ht="30" x14ac:dyDescent="0.25">
      <c r="A49" s="32" t="s">
        <v>36</v>
      </c>
      <c r="B49" s="15">
        <f>E27</f>
        <v>34343.088000000003</v>
      </c>
    </row>
    <row r="50" spans="1:2" x14ac:dyDescent="0.25">
      <c r="A50" s="13" t="s">
        <v>34</v>
      </c>
      <c r="B50" s="20">
        <f>B45+B47+B48-B49</f>
        <v>8727.4139999999898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SheetLayoutView="100" workbookViewId="0">
      <selection activeCell="F22" sqref="F2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3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57</v>
      </c>
      <c r="B3" s="78"/>
      <c r="C3" s="78"/>
      <c r="D3" s="78"/>
      <c r="E3" s="78"/>
    </row>
    <row r="4" spans="1:5" s="1" customFormat="1" ht="15.75" x14ac:dyDescent="0.25">
      <c r="A4" s="25" t="s">
        <v>13</v>
      </c>
      <c r="B4" s="26"/>
      <c r="C4" s="26"/>
      <c r="D4" s="79" t="s">
        <v>58</v>
      </c>
      <c r="E4" s="79"/>
    </row>
    <row r="5" spans="1:5" x14ac:dyDescent="0.25">
      <c r="A5" s="35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74" t="s">
        <v>26</v>
      </c>
      <c r="B7" s="74"/>
      <c r="C7" s="74"/>
      <c r="D7" s="74"/>
      <c r="E7" s="74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44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7" t="s">
        <v>45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19.5" customHeight="1" x14ac:dyDescent="0.25">
      <c r="A15" s="67" t="s">
        <v>23</v>
      </c>
      <c r="B15" s="67"/>
      <c r="C15" s="67"/>
      <c r="D15" s="67"/>
      <c r="E15" s="67"/>
    </row>
    <row r="16" spans="1:5" ht="21" customHeight="1" x14ac:dyDescent="0.25">
      <c r="A16" s="70" t="s">
        <v>16</v>
      </c>
      <c r="B16" s="73"/>
      <c r="C16" s="73"/>
      <c r="D16" s="73"/>
      <c r="E16" s="73"/>
    </row>
    <row r="17" spans="1:10" ht="33" customHeight="1" x14ac:dyDescent="0.25">
      <c r="A17" s="67" t="s">
        <v>17</v>
      </c>
      <c r="B17" s="67"/>
      <c r="C17" s="67"/>
      <c r="D17" s="67"/>
      <c r="E17" s="67"/>
    </row>
    <row r="18" spans="1:10" ht="61.5" customHeight="1" x14ac:dyDescent="0.25">
      <c r="A18" s="67" t="s">
        <v>27</v>
      </c>
      <c r="B18" s="67"/>
      <c r="C18" s="67"/>
      <c r="D18" s="67"/>
      <c r="E18" s="67"/>
    </row>
    <row r="19" spans="1:10" ht="34.5" customHeight="1" x14ac:dyDescent="0.25">
      <c r="A19" s="65" t="s">
        <v>28</v>
      </c>
      <c r="B19" s="65"/>
      <c r="C19" s="65"/>
      <c r="D19" s="65"/>
      <c r="E19" s="65"/>
    </row>
    <row r="20" spans="1:10" ht="21" customHeight="1" x14ac:dyDescent="0.25">
      <c r="A20" s="65"/>
      <c r="B20" s="65"/>
      <c r="C20" s="65"/>
      <c r="D20" s="65"/>
      <c r="E20" s="65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41</v>
      </c>
      <c r="B22" s="8" t="s">
        <v>39</v>
      </c>
      <c r="C22" s="3" t="s">
        <v>4</v>
      </c>
      <c r="D22" s="3">
        <v>13.46</v>
      </c>
      <c r="E22" s="7">
        <f>D22*F20*G20</f>
        <v>25705.908000000003</v>
      </c>
      <c r="F22" s="16"/>
      <c r="G22" s="16"/>
      <c r="H22" s="16"/>
      <c r="J22" s="17"/>
    </row>
    <row r="23" spans="1:10" x14ac:dyDescent="0.25">
      <c r="A23" s="6" t="s">
        <v>40</v>
      </c>
      <c r="B23" s="8" t="s">
        <v>24</v>
      </c>
      <c r="C23" s="3" t="s">
        <v>4</v>
      </c>
      <c r="D23" s="3">
        <v>3.9</v>
      </c>
      <c r="E23" s="7">
        <f>D23*F20*G20</f>
        <v>7448.2200000000012</v>
      </c>
      <c r="F23" s="16"/>
      <c r="G23" s="16"/>
      <c r="H23" s="16"/>
      <c r="J23" s="17"/>
    </row>
    <row r="24" spans="1:10" x14ac:dyDescent="0.25">
      <c r="A24" s="6" t="s">
        <v>29</v>
      </c>
      <c r="B24" s="8" t="s">
        <v>61</v>
      </c>
      <c r="C24" s="3" t="s">
        <v>30</v>
      </c>
      <c r="D24" s="3"/>
      <c r="E24" s="7">
        <v>725.15</v>
      </c>
      <c r="F24" s="16"/>
      <c r="G24" s="16"/>
      <c r="H24" s="16"/>
      <c r="J24" s="17"/>
    </row>
    <row r="25" spans="1:10" x14ac:dyDescent="0.25">
      <c r="A25" s="22" t="s">
        <v>59</v>
      </c>
      <c r="B25" s="8" t="s">
        <v>60</v>
      </c>
      <c r="C25" s="3" t="s">
        <v>62</v>
      </c>
      <c r="D25" s="3">
        <v>2</v>
      </c>
      <c r="E25" s="7">
        <f>D25*235.95</f>
        <v>471.9</v>
      </c>
    </row>
    <row r="26" spans="1:10" x14ac:dyDescent="0.25">
      <c r="A26" s="22"/>
      <c r="B26" s="23"/>
      <c r="C26" s="3"/>
      <c r="D26" s="24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34351.178000000007</v>
      </c>
    </row>
    <row r="28" spans="1:10" ht="18" customHeight="1" x14ac:dyDescent="0.25"/>
    <row r="29" spans="1:10" ht="30.75" customHeight="1" x14ac:dyDescent="0.25">
      <c r="A29" s="66" t="s">
        <v>64</v>
      </c>
      <c r="B29" s="66"/>
      <c r="C29" s="66"/>
      <c r="D29" s="66"/>
      <c r="E29" s="66"/>
    </row>
    <row r="30" spans="1:10" ht="13.9" customHeight="1" x14ac:dyDescent="0.25">
      <c r="A30" s="67" t="s">
        <v>21</v>
      </c>
      <c r="B30" s="67"/>
      <c r="C30" s="67"/>
      <c r="D30" s="67"/>
      <c r="E30" s="67"/>
    </row>
    <row r="31" spans="1:10" ht="30" customHeight="1" x14ac:dyDescent="0.25">
      <c r="A31" s="67" t="s">
        <v>20</v>
      </c>
      <c r="B31" s="67"/>
      <c r="C31" s="67"/>
      <c r="D31" s="67"/>
      <c r="E31" s="67"/>
    </row>
    <row r="32" spans="1:10" x14ac:dyDescent="0.25">
      <c r="A32" s="67" t="s">
        <v>31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68" t="s">
        <v>5</v>
      </c>
      <c r="B34" s="68"/>
      <c r="C34" s="68"/>
      <c r="D34" s="68"/>
      <c r="E34" s="68"/>
    </row>
    <row r="35" spans="1:5" ht="13.9" customHeight="1" x14ac:dyDescent="0.25">
      <c r="A35" s="67" t="s">
        <v>18</v>
      </c>
      <c r="B35" s="67"/>
      <c r="C35" s="67"/>
      <c r="D35" s="67"/>
      <c r="E35" s="67"/>
    </row>
    <row r="36" spans="1:5" x14ac:dyDescent="0.25">
      <c r="A36" s="69" t="s">
        <v>32</v>
      </c>
      <c r="B36" s="69"/>
      <c r="C36" s="69"/>
      <c r="D36" s="69"/>
      <c r="E36" s="69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34"/>
      <c r="B38" s="34"/>
      <c r="C38" s="34"/>
      <c r="D38" s="34"/>
      <c r="E38" s="34"/>
    </row>
    <row r="39" spans="1:5" x14ac:dyDescent="0.25">
      <c r="A39" s="69" t="s">
        <v>46</v>
      </c>
      <c r="B39" s="69"/>
      <c r="C39" s="69"/>
      <c r="D39" s="69"/>
      <c r="E39" s="69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37</v>
      </c>
    </row>
    <row r="44" spans="1:5" x14ac:dyDescent="0.25">
      <c r="A44" s="13" t="s">
        <v>33</v>
      </c>
    </row>
    <row r="45" spans="1:5" x14ac:dyDescent="0.25">
      <c r="A45" s="2" t="s">
        <v>38</v>
      </c>
      <c r="B45" s="14">
        <f>'2кв'!B50</f>
        <v>8727.4139999999898</v>
      </c>
    </row>
    <row r="46" spans="1:5" x14ac:dyDescent="0.25">
      <c r="A46" s="19" t="s">
        <v>63</v>
      </c>
      <c r="B46" s="15"/>
    </row>
    <row r="47" spans="1:5" x14ac:dyDescent="0.25">
      <c r="A47" s="2" t="s">
        <v>35</v>
      </c>
      <c r="B47" s="15">
        <v>40518.14</v>
      </c>
    </row>
    <row r="48" spans="1:5" x14ac:dyDescent="0.25">
      <c r="A48" s="2" t="s">
        <v>43</v>
      </c>
      <c r="B48" s="15">
        <f>3*50</f>
        <v>150</v>
      </c>
    </row>
    <row r="49" spans="1:2" ht="30" x14ac:dyDescent="0.25">
      <c r="A49" s="33" t="s">
        <v>36</v>
      </c>
      <c r="B49" s="15">
        <f>E27</f>
        <v>34351.178000000007</v>
      </c>
    </row>
    <row r="50" spans="1:2" x14ac:dyDescent="0.25">
      <c r="A50" s="13" t="s">
        <v>34</v>
      </c>
      <c r="B50" s="20">
        <f>B45+B47+B48-B49</f>
        <v>15044.375999999982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31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75" t="s">
        <v>11</v>
      </c>
      <c r="B1" s="75"/>
      <c r="C1" s="75"/>
      <c r="D1" s="75"/>
      <c r="E1" s="75"/>
    </row>
    <row r="2" spans="1:5" ht="33" customHeight="1" x14ac:dyDescent="0.25">
      <c r="A2" s="76" t="s">
        <v>12</v>
      </c>
      <c r="B2" s="77"/>
      <c r="C2" s="77"/>
      <c r="D2" s="77"/>
      <c r="E2" s="77"/>
    </row>
    <row r="3" spans="1:5" x14ac:dyDescent="0.25">
      <c r="A3" s="78" t="s">
        <v>65</v>
      </c>
      <c r="B3" s="78"/>
      <c r="C3" s="78"/>
      <c r="D3" s="78"/>
      <c r="E3" s="78"/>
    </row>
    <row r="4" spans="1:5" s="1" customFormat="1" ht="15.75" x14ac:dyDescent="0.25">
      <c r="A4" s="25" t="s">
        <v>13</v>
      </c>
      <c r="B4" s="26"/>
      <c r="C4" s="26"/>
      <c r="D4" s="79" t="s">
        <v>66</v>
      </c>
      <c r="E4" s="79"/>
    </row>
    <row r="5" spans="1:5" x14ac:dyDescent="0.25">
      <c r="A5" s="38"/>
      <c r="B5" s="4"/>
      <c r="C5" s="4"/>
      <c r="D5" s="4"/>
      <c r="E5" s="4"/>
    </row>
    <row r="6" spans="1:5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74" t="s">
        <v>26</v>
      </c>
      <c r="B7" s="74"/>
      <c r="C7" s="74"/>
      <c r="D7" s="74"/>
      <c r="E7" s="74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67" t="s">
        <v>44</v>
      </c>
      <c r="B9" s="67"/>
      <c r="C9" s="67"/>
      <c r="D9" s="67"/>
      <c r="E9" s="67"/>
    </row>
    <row r="10" spans="1:5" ht="24" customHeight="1" x14ac:dyDescent="0.25">
      <c r="A10" s="71" t="s">
        <v>14</v>
      </c>
      <c r="B10" s="72"/>
      <c r="C10" s="72"/>
      <c r="D10" s="72"/>
      <c r="E10" s="72"/>
    </row>
    <row r="11" spans="1:5" ht="30.75" customHeight="1" x14ac:dyDescent="0.25">
      <c r="A11" s="67" t="s">
        <v>45</v>
      </c>
      <c r="B11" s="67"/>
      <c r="C11" s="67"/>
      <c r="D11" s="67"/>
      <c r="E11" s="67"/>
    </row>
    <row r="12" spans="1:5" ht="17.25" customHeight="1" x14ac:dyDescent="0.25">
      <c r="A12" s="70" t="s">
        <v>15</v>
      </c>
      <c r="B12" s="73"/>
      <c r="C12" s="73"/>
      <c r="D12" s="73"/>
      <c r="E12" s="73"/>
    </row>
    <row r="13" spans="1:5" x14ac:dyDescent="0.25">
      <c r="A13" s="67" t="s">
        <v>22</v>
      </c>
      <c r="B13" s="67"/>
      <c r="C13" s="67"/>
      <c r="D13" s="67"/>
      <c r="E13" s="67"/>
    </row>
    <row r="14" spans="1:5" ht="15.75" customHeight="1" x14ac:dyDescent="0.25">
      <c r="A14" s="70" t="s">
        <v>2</v>
      </c>
      <c r="B14" s="73"/>
      <c r="C14" s="73"/>
      <c r="D14" s="73"/>
      <c r="E14" s="73"/>
    </row>
    <row r="15" spans="1:5" ht="19.5" customHeight="1" x14ac:dyDescent="0.25">
      <c r="A15" s="67" t="s">
        <v>23</v>
      </c>
      <c r="B15" s="67"/>
      <c r="C15" s="67"/>
      <c r="D15" s="67"/>
      <c r="E15" s="67"/>
    </row>
    <row r="16" spans="1:5" ht="21" customHeight="1" x14ac:dyDescent="0.25">
      <c r="A16" s="70" t="s">
        <v>16</v>
      </c>
      <c r="B16" s="73"/>
      <c r="C16" s="73"/>
      <c r="D16" s="73"/>
      <c r="E16" s="73"/>
    </row>
    <row r="17" spans="1:10" ht="33" customHeight="1" x14ac:dyDescent="0.25">
      <c r="A17" s="67" t="s">
        <v>17</v>
      </c>
      <c r="B17" s="67"/>
      <c r="C17" s="67"/>
      <c r="D17" s="67"/>
      <c r="E17" s="67"/>
    </row>
    <row r="18" spans="1:10" ht="61.5" customHeight="1" x14ac:dyDescent="0.25">
      <c r="A18" s="67" t="s">
        <v>27</v>
      </c>
      <c r="B18" s="67"/>
      <c r="C18" s="67"/>
      <c r="D18" s="67"/>
      <c r="E18" s="67"/>
    </row>
    <row r="19" spans="1:10" ht="34.5" customHeight="1" x14ac:dyDescent="0.25">
      <c r="A19" s="65" t="s">
        <v>28</v>
      </c>
      <c r="B19" s="65"/>
      <c r="C19" s="65"/>
      <c r="D19" s="65"/>
      <c r="E19" s="65"/>
    </row>
    <row r="20" spans="1:10" ht="21" customHeight="1" x14ac:dyDescent="0.25">
      <c r="A20" s="65"/>
      <c r="B20" s="65"/>
      <c r="C20" s="65"/>
      <c r="D20" s="65"/>
      <c r="E20" s="65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41</v>
      </c>
      <c r="B22" s="8" t="s">
        <v>39</v>
      </c>
      <c r="C22" s="3" t="s">
        <v>4</v>
      </c>
      <c r="D22" s="3">
        <v>13.46</v>
      </c>
      <c r="E22" s="7">
        <f>D22*F20*G20</f>
        <v>25705.908000000003</v>
      </c>
      <c r="F22" s="16"/>
      <c r="G22" s="16"/>
      <c r="H22" s="16"/>
      <c r="J22" s="17"/>
    </row>
    <row r="23" spans="1:10" x14ac:dyDescent="0.25">
      <c r="A23" s="6" t="s">
        <v>40</v>
      </c>
      <c r="B23" s="8" t="s">
        <v>24</v>
      </c>
      <c r="C23" s="3" t="s">
        <v>4</v>
      </c>
      <c r="D23" s="3">
        <v>3.9</v>
      </c>
      <c r="E23" s="7">
        <f>D23*F20*G20</f>
        <v>7448.2200000000012</v>
      </c>
      <c r="F23" s="16"/>
      <c r="G23" s="16"/>
      <c r="H23" s="16"/>
      <c r="J23" s="17"/>
    </row>
    <row r="24" spans="1:10" x14ac:dyDescent="0.25">
      <c r="A24" s="6" t="s">
        <v>29</v>
      </c>
      <c r="B24" s="8" t="s">
        <v>67</v>
      </c>
      <c r="C24" s="3" t="s">
        <v>30</v>
      </c>
      <c r="D24" s="3"/>
      <c r="E24" s="7">
        <f>99.06</f>
        <v>99.06</v>
      </c>
      <c r="F24" s="16"/>
      <c r="G24" s="16"/>
      <c r="H24" s="16"/>
      <c r="J24" s="17"/>
    </row>
    <row r="25" spans="1:10" ht="17.25" customHeight="1" x14ac:dyDescent="0.25">
      <c r="A25" s="9" t="s">
        <v>25</v>
      </c>
      <c r="B25" s="10"/>
      <c r="C25" s="11"/>
      <c r="D25" s="11"/>
      <c r="E25" s="12">
        <f>SUM(E22:E24)</f>
        <v>33253.188000000002</v>
      </c>
    </row>
    <row r="26" spans="1:10" ht="18" customHeight="1" x14ac:dyDescent="0.25"/>
    <row r="27" spans="1:10" ht="30.75" customHeight="1" x14ac:dyDescent="0.25">
      <c r="A27" s="66" t="s">
        <v>68</v>
      </c>
      <c r="B27" s="66"/>
      <c r="C27" s="66"/>
      <c r="D27" s="66"/>
      <c r="E27" s="66"/>
    </row>
    <row r="28" spans="1:10" ht="13.9" customHeight="1" x14ac:dyDescent="0.25">
      <c r="A28" s="67" t="s">
        <v>21</v>
      </c>
      <c r="B28" s="67"/>
      <c r="C28" s="67"/>
      <c r="D28" s="67"/>
      <c r="E28" s="67"/>
    </row>
    <row r="29" spans="1:10" ht="30" customHeight="1" x14ac:dyDescent="0.25">
      <c r="A29" s="67" t="s">
        <v>20</v>
      </c>
      <c r="B29" s="67"/>
      <c r="C29" s="67"/>
      <c r="D29" s="67"/>
      <c r="E29" s="67"/>
    </row>
    <row r="30" spans="1:10" x14ac:dyDescent="0.25">
      <c r="A30" s="67" t="s">
        <v>31</v>
      </c>
      <c r="B30" s="67"/>
      <c r="C30" s="67"/>
      <c r="D30" s="67"/>
      <c r="E30" s="67"/>
    </row>
    <row r="31" spans="1:10" x14ac:dyDescent="0.25">
      <c r="A31" s="67" t="s">
        <v>18</v>
      </c>
      <c r="B31" s="67"/>
      <c r="C31" s="67"/>
      <c r="D31" s="67"/>
      <c r="E31" s="67"/>
    </row>
    <row r="32" spans="1:10" x14ac:dyDescent="0.25">
      <c r="A32" s="68" t="s">
        <v>5</v>
      </c>
      <c r="B32" s="68"/>
      <c r="C32" s="68"/>
      <c r="D32" s="68"/>
      <c r="E32" s="68"/>
    </row>
    <row r="33" spans="1:5" ht="13.9" customHeight="1" x14ac:dyDescent="0.25">
      <c r="A33" s="67" t="s">
        <v>18</v>
      </c>
      <c r="B33" s="67"/>
      <c r="C33" s="67"/>
      <c r="D33" s="67"/>
      <c r="E33" s="67"/>
    </row>
    <row r="34" spans="1:5" x14ac:dyDescent="0.25">
      <c r="A34" s="69" t="s">
        <v>32</v>
      </c>
      <c r="B34" s="69"/>
      <c r="C34" s="69"/>
      <c r="D34" s="69"/>
      <c r="E34" s="69"/>
    </row>
    <row r="35" spans="1:5" x14ac:dyDescent="0.25">
      <c r="B35" s="64" t="s">
        <v>19</v>
      </c>
      <c r="C35" s="64"/>
      <c r="D35" s="64"/>
      <c r="E35" s="5" t="s">
        <v>6</v>
      </c>
    </row>
    <row r="36" spans="1:5" ht="13.9" customHeight="1" x14ac:dyDescent="0.25">
      <c r="A36" s="37"/>
      <c r="B36" s="37"/>
      <c r="C36" s="37"/>
      <c r="D36" s="37"/>
      <c r="E36" s="37"/>
    </row>
    <row r="37" spans="1:5" x14ac:dyDescent="0.25">
      <c r="A37" s="69" t="s">
        <v>46</v>
      </c>
      <c r="B37" s="69"/>
      <c r="C37" s="69"/>
      <c r="D37" s="69"/>
      <c r="E37" s="69"/>
    </row>
    <row r="38" spans="1:5" x14ac:dyDescent="0.25">
      <c r="B38" s="64" t="s">
        <v>19</v>
      </c>
      <c r="C38" s="64"/>
      <c r="D38" s="64"/>
      <c r="E38" s="5" t="s">
        <v>6</v>
      </c>
    </row>
    <row r="41" spans="1:5" x14ac:dyDescent="0.25">
      <c r="A41" s="18" t="s">
        <v>37</v>
      </c>
    </row>
    <row r="42" spans="1:5" x14ac:dyDescent="0.25">
      <c r="A42" s="13" t="s">
        <v>33</v>
      </c>
    </row>
    <row r="43" spans="1:5" x14ac:dyDescent="0.25">
      <c r="A43" s="2" t="s">
        <v>38</v>
      </c>
      <c r="B43" s="14">
        <f>'3кв'!B50</f>
        <v>15044.375999999982</v>
      </c>
    </row>
    <row r="44" spans="1:5" x14ac:dyDescent="0.25">
      <c r="A44" s="19" t="s">
        <v>63</v>
      </c>
      <c r="B44" s="15"/>
    </row>
    <row r="45" spans="1:5" x14ac:dyDescent="0.25">
      <c r="A45" s="2" t="s">
        <v>35</v>
      </c>
      <c r="B45" s="15">
        <v>36474.83</v>
      </c>
    </row>
    <row r="46" spans="1:5" x14ac:dyDescent="0.25">
      <c r="A46" s="2" t="s">
        <v>43</v>
      </c>
      <c r="B46" s="15">
        <f>3*50</f>
        <v>150</v>
      </c>
    </row>
    <row r="47" spans="1:5" ht="30" x14ac:dyDescent="0.25">
      <c r="A47" s="36" t="s">
        <v>36</v>
      </c>
      <c r="B47" s="15">
        <f>E25</f>
        <v>33253.188000000002</v>
      </c>
    </row>
    <row r="48" spans="1:5" x14ac:dyDescent="0.25">
      <c r="A48" s="13" t="s">
        <v>34</v>
      </c>
      <c r="B48" s="20">
        <f>B43+B45+B46-B47</f>
        <v>18416.017999999982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E34"/>
    <mergeCell ref="B35:D35"/>
    <mergeCell ref="A37:E3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view="pageBreakPreview" topLeftCell="A10" zoomScaleSheetLayoutView="100" workbookViewId="0">
      <selection activeCell="F17" sqref="F17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63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2" t="s">
        <v>69</v>
      </c>
      <c r="B1" s="82"/>
      <c r="C1" s="82"/>
      <c r="D1" s="39"/>
    </row>
    <row r="2" spans="1:5" x14ac:dyDescent="0.25">
      <c r="A2" s="83" t="s">
        <v>70</v>
      </c>
      <c r="B2" s="83"/>
      <c r="C2" s="83"/>
      <c r="D2" s="40"/>
    </row>
    <row r="3" spans="1:5" x14ac:dyDescent="0.25">
      <c r="A3" s="83" t="s">
        <v>71</v>
      </c>
      <c r="B3" s="83"/>
      <c r="C3" s="83"/>
      <c r="D3" s="40"/>
    </row>
    <row r="4" spans="1:5" x14ac:dyDescent="0.25">
      <c r="A4" s="82" t="s">
        <v>92</v>
      </c>
      <c r="B4" s="82"/>
      <c r="C4" s="82"/>
      <c r="D4" s="39"/>
    </row>
    <row r="5" spans="1:5" x14ac:dyDescent="0.25">
      <c r="A5" s="84"/>
      <c r="B5" s="84"/>
      <c r="C5" s="84"/>
    </row>
    <row r="6" spans="1:5" x14ac:dyDescent="0.25">
      <c r="A6" s="40"/>
      <c r="B6" s="41" t="s">
        <v>72</v>
      </c>
      <c r="C6" s="42">
        <f>'1кв'!B45</f>
        <v>5792.74</v>
      </c>
      <c r="D6" s="43"/>
    </row>
    <row r="7" spans="1:5" x14ac:dyDescent="0.25">
      <c r="A7" s="40"/>
      <c r="B7" s="41" t="s">
        <v>93</v>
      </c>
      <c r="C7" s="44"/>
      <c r="D7" s="43"/>
    </row>
    <row r="8" spans="1:5" x14ac:dyDescent="0.25">
      <c r="A8" s="45" t="s">
        <v>73</v>
      </c>
      <c r="B8" s="46" t="s">
        <v>74</v>
      </c>
      <c r="C8" s="47">
        <f>'1кв'!B47+'2кв'!B47+'3кв'!B47+'4кв'!B45</f>
        <v>147014.39999999999</v>
      </c>
      <c r="D8" s="48"/>
    </row>
    <row r="9" spans="1:5" x14ac:dyDescent="0.25">
      <c r="A9" s="45"/>
      <c r="B9" s="85" t="s">
        <v>75</v>
      </c>
      <c r="C9" s="47">
        <f>'1кв'!B48+'2кв'!B48+'3кв'!B48+'4кв'!B46</f>
        <v>600</v>
      </c>
      <c r="D9" s="48"/>
    </row>
    <row r="10" spans="1:5" x14ac:dyDescent="0.25">
      <c r="A10" s="26"/>
      <c r="B10" s="46" t="s">
        <v>76</v>
      </c>
      <c r="C10" s="44">
        <f>SUM(C8:C9)</f>
        <v>147614.39999999999</v>
      </c>
      <c r="D10" s="43"/>
    </row>
    <row r="11" spans="1:5" x14ac:dyDescent="0.25">
      <c r="B11" s="80"/>
      <c r="C11" s="81"/>
      <c r="D11" s="49"/>
    </row>
    <row r="12" spans="1:5" x14ac:dyDescent="0.25">
      <c r="A12" s="50" t="s">
        <v>77</v>
      </c>
      <c r="B12" s="21" t="s">
        <v>41</v>
      </c>
      <c r="C12" s="51">
        <f>'1кв'!E22+'2кв'!E22+'3кв'!E22+'4кв'!E22</f>
        <v>99004.032000000007</v>
      </c>
      <c r="D12" s="49"/>
    </row>
    <row r="13" spans="1:5" x14ac:dyDescent="0.25">
      <c r="B13" s="52" t="s">
        <v>40</v>
      </c>
      <c r="C13" s="51">
        <f>'1кв'!E24+'2кв'!E23+'3кв'!E23+'4кв'!E23</f>
        <v>28647.000000000004</v>
      </c>
      <c r="D13" s="49"/>
      <c r="E13" s="53"/>
    </row>
    <row r="14" spans="1:5" ht="31.5" x14ac:dyDescent="0.25">
      <c r="B14" s="52" t="s">
        <v>78</v>
      </c>
      <c r="C14" s="51">
        <f>'1кв'!E23</f>
        <v>2372.2799999999997</v>
      </c>
      <c r="D14" s="49"/>
    </row>
    <row r="15" spans="1:5" x14ac:dyDescent="0.25">
      <c r="A15" s="50"/>
      <c r="B15" s="54" t="s">
        <v>29</v>
      </c>
      <c r="C15" s="51">
        <f>'1кв'!E25+'2кв'!E24+'3кв'!E24+'4кв'!E24</f>
        <v>1990.21</v>
      </c>
      <c r="D15" s="49"/>
    </row>
    <row r="16" spans="1:5" x14ac:dyDescent="0.25">
      <c r="A16" s="50"/>
      <c r="B16" s="55" t="s">
        <v>94</v>
      </c>
      <c r="C16" s="56">
        <f>'3кв'!E25</f>
        <v>471.9</v>
      </c>
      <c r="D16" s="49"/>
    </row>
    <row r="17" spans="1:5" x14ac:dyDescent="0.25">
      <c r="A17" s="50"/>
      <c r="B17" s="55" t="s">
        <v>79</v>
      </c>
      <c r="C17" s="51">
        <f>C19</f>
        <v>2505.6999999999998</v>
      </c>
      <c r="D17" s="49"/>
    </row>
    <row r="18" spans="1:5" x14ac:dyDescent="0.25">
      <c r="A18" s="50"/>
      <c r="B18" s="55" t="s">
        <v>80</v>
      </c>
      <c r="C18" s="51"/>
      <c r="D18" s="49"/>
    </row>
    <row r="19" spans="1:5" x14ac:dyDescent="0.25">
      <c r="A19" s="50"/>
      <c r="B19" s="22" t="s">
        <v>95</v>
      </c>
      <c r="C19" s="51">
        <f>'2кв'!E25</f>
        <v>2505.6999999999998</v>
      </c>
      <c r="D19" s="49"/>
    </row>
    <row r="20" spans="1:5" x14ac:dyDescent="0.25">
      <c r="A20" s="50"/>
      <c r="B20" s="57" t="s">
        <v>81</v>
      </c>
      <c r="C20" s="44">
        <f>SUM(C12:C17)</f>
        <v>134991.122</v>
      </c>
      <c r="D20" s="49"/>
    </row>
    <row r="21" spans="1:5" x14ac:dyDescent="0.25">
      <c r="A21" s="50"/>
      <c r="B21" s="58" t="s">
        <v>82</v>
      </c>
      <c r="C21" s="42">
        <f>(C6+C10)-C20</f>
        <v>18416.017999999982</v>
      </c>
      <c r="D21" s="49"/>
    </row>
    <row r="22" spans="1:5" x14ac:dyDescent="0.25">
      <c r="B22" s="45"/>
      <c r="D22" s="49"/>
      <c r="E22" s="53"/>
    </row>
    <row r="23" spans="1:5" x14ac:dyDescent="0.25">
      <c r="B23" s="45"/>
      <c r="C23" s="59"/>
      <c r="D23" s="49"/>
    </row>
    <row r="24" spans="1:5" x14ac:dyDescent="0.25">
      <c r="B24" s="45" t="s">
        <v>83</v>
      </c>
      <c r="C24" s="59"/>
      <c r="D24" s="49"/>
    </row>
    <row r="25" spans="1:5" x14ac:dyDescent="0.25">
      <c r="B25" s="45" t="s">
        <v>84</v>
      </c>
      <c r="C25" s="45">
        <v>24051.439999999999</v>
      </c>
      <c r="D25" s="49"/>
    </row>
    <row r="26" spans="1:5" x14ac:dyDescent="0.25">
      <c r="B26" s="60" t="s">
        <v>85</v>
      </c>
      <c r="C26" s="45">
        <v>26994.560000000001</v>
      </c>
      <c r="D26" s="49"/>
    </row>
    <row r="27" spans="1:5" x14ac:dyDescent="0.25">
      <c r="B27" s="45" t="s">
        <v>86</v>
      </c>
      <c r="C27" s="45">
        <f>C25-C26</f>
        <v>-2943.1200000000026</v>
      </c>
      <c r="D27" s="49"/>
    </row>
    <row r="28" spans="1:5" x14ac:dyDescent="0.25">
      <c r="B28" s="45"/>
      <c r="C28" s="59"/>
      <c r="D28" s="49"/>
    </row>
    <row r="29" spans="1:5" x14ac:dyDescent="0.25">
      <c r="B29" s="61"/>
      <c r="C29" s="62"/>
      <c r="D29" s="49"/>
    </row>
    <row r="30" spans="1:5" x14ac:dyDescent="0.25">
      <c r="B30" s="45"/>
      <c r="C30" s="59"/>
      <c r="D30" s="49"/>
    </row>
    <row r="31" spans="1:5" x14ac:dyDescent="0.25">
      <c r="B31" s="45" t="s">
        <v>87</v>
      </c>
      <c r="C31" s="59"/>
      <c r="D31" s="49"/>
    </row>
    <row r="32" spans="1:5" x14ac:dyDescent="0.25">
      <c r="B32" s="45" t="s">
        <v>89</v>
      </c>
      <c r="C32" s="59"/>
      <c r="D32" s="49"/>
    </row>
    <row r="33" spans="1:4" x14ac:dyDescent="0.25">
      <c r="A33" s="1" t="s">
        <v>88</v>
      </c>
      <c r="B33" s="45" t="s">
        <v>90</v>
      </c>
      <c r="C33" s="59"/>
      <c r="D33" s="49"/>
    </row>
    <row r="34" spans="1:4" x14ac:dyDescent="0.25">
      <c r="B34" s="45"/>
      <c r="C34" s="59"/>
      <c r="D34" s="49"/>
    </row>
    <row r="35" spans="1:4" x14ac:dyDescent="0.25">
      <c r="B35" s="45"/>
      <c r="C35" s="59"/>
      <c r="D35" s="49"/>
    </row>
    <row r="36" spans="1:4" x14ac:dyDescent="0.25">
      <c r="B36" s="45" t="s">
        <v>91</v>
      </c>
      <c r="C36" s="59"/>
      <c r="D36" s="49"/>
    </row>
    <row r="37" spans="1:4" x14ac:dyDescent="0.25">
      <c r="B37" s="45"/>
      <c r="C37" s="59"/>
      <c r="D37" s="49"/>
    </row>
    <row r="38" spans="1:4" x14ac:dyDescent="0.25">
      <c r="B38" s="45"/>
      <c r="C38" s="59"/>
      <c r="D38" s="49"/>
    </row>
    <row r="39" spans="1:4" x14ac:dyDescent="0.25">
      <c r="B39" s="45"/>
      <c r="C39" s="59"/>
      <c r="D39" s="49"/>
    </row>
    <row r="40" spans="1:4" x14ac:dyDescent="0.25">
      <c r="B40" s="45"/>
      <c r="C40" s="59"/>
      <c r="D40" s="49"/>
    </row>
    <row r="41" spans="1:4" x14ac:dyDescent="0.25">
      <c r="D41" s="49"/>
    </row>
    <row r="42" spans="1:4" x14ac:dyDescent="0.25">
      <c r="D42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2023-03-02T11:42:05Z</dcterms:modified>
</cp:coreProperties>
</file>