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15" i="24"/>
  <c r="C14"/>
  <c r="C13"/>
  <c r="C12"/>
  <c r="C11"/>
  <c r="C8"/>
  <c r="C9" s="1"/>
  <c r="C6"/>
  <c r="C25"/>
  <c r="C16"/>
  <c r="C19" l="1"/>
  <c r="C20" s="1"/>
  <c r="B43" i="23"/>
  <c r="B47" s="1"/>
  <c r="E23"/>
  <c r="E22"/>
  <c r="E26" s="1"/>
  <c r="B46" s="1"/>
  <c r="E26" i="22" l="1"/>
  <c r="E23"/>
  <c r="E22"/>
  <c r="B43"/>
  <c r="B46"/>
  <c r="B47" l="1"/>
  <c r="B43" i="21"/>
  <c r="E23"/>
  <c r="E22"/>
  <c r="E26" s="1"/>
  <c r="B46" s="1"/>
  <c r="B47" s="1"/>
  <c r="E27" i="20" l="1"/>
  <c r="E26"/>
  <c r="E24" l="1"/>
  <c r="E23"/>
  <c r="B47" s="1"/>
  <c r="E22"/>
  <c r="B48" l="1"/>
</calcChain>
</file>

<file path=xl/sharedStrings.xml><?xml version="1.0" encoding="utf-8"?>
<sst xmlns="http://schemas.openxmlformats.org/spreadsheetml/2006/main" count="250" uniqueCount="91">
  <si>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</si>
  <si>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</si>
  <si>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</si>
  <si>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</si>
  <si>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</si>
  <si>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</si>
  <si>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</si>
  <si>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</si>
  <si>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</si>
  <si>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</si>
  <si>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</si>
  <si>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</si>
  <si>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</si>
  <si>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</si>
  <si>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</si>
  <si>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</si>
  <si>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</si>
  <si>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</si>
  <si>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</si>
  <si>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</si>
  <si>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</si>
  <si>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</si>
  <si>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</si>
  <si>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</si>
  <si>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</si>
  <si>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</si>
  <si>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</si>
  <si>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</si>
  <si>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</si>
  <si>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</si>
  <si>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</si>
  <si>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</si>
  <si>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</si>
  <si>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</si>
  <si>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</si>
  <si>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</si>
  <si>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</si>
  <si>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</si>
  <si>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</si>
  <si>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</si>
  <si>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</si>
  <si>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</si>
  <si>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</si>
  <si>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Хинаныч Наталья Борисовна</t>
    </r>
  </si>
  <si>
    <t>Заказчик - Собственники МКД, в лице председателя совета МКД  Хинаныч Н.Б.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</si>
  <si>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</si>
  <si>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 xml:space="preserve">Обработка подъездов хлорсодержащими растворами опрыскивание 1 раз в неделю </t>
  </si>
  <si>
    <t>Предъявлено населению 39976,65</t>
  </si>
  <si>
    <t>за 1 квартал 2022 года</t>
  </si>
  <si>
    <t>"31" 03  2022 г.</t>
  </si>
  <si>
    <t xml:space="preserve">Прочистка выпуска КНС и замена манжета </t>
  </si>
  <si>
    <t>февраль</t>
  </si>
  <si>
    <t>ч/ч</t>
  </si>
  <si>
    <t xml:space="preserve">           2. Всего за период с "01" 01 2022 г. по "31" 03 2022 г. выполнено работ (оказано услуг) на общую сумму тридцать семь  тысяч восемьсот восемьдесят два рубля 11 копеек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</si>
  <si>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</si>
  <si>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</si>
  <si>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</si>
  <si>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тридцать четыре тысячи шестьсот восемьдесят три рубля 81 копеек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</si>
  <si>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</si>
  <si>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</si>
  <si>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</si>
  <si>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семь тысяч триста шестьдесят один рубль 96 копеек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</si>
  <si>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</si>
  <si>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</si>
  <si>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</si>
  <si>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семь тысяч шестьсот дватьцать один рубль 96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</si>
  <si>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</si>
  <si>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</si>
  <si>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</si>
  <si>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</si>
  <si>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>Начислено всего 160116,42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</si>
  <si>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</si>
  <si>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</si>
  <si>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</si>
  <si>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</si>
  <si>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</si>
  <si>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</si>
  <si>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</si>
  <si>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</si>
  <si>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</si>
  <si>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</si>
  <si>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</si>
  <si>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</si>
  <si>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</si>
  <si>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</si>
  <si>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</si>
  <si>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</si>
  <si>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</si>
  <si>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 xml:space="preserve">Получил: </t>
  </si>
  <si>
    <t>по ж.д. ул. Свердлова д.17</t>
  </si>
  <si>
    <t>непредвиденные работы  4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</si>
</sst>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2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4" fontId="4" fillId="0" borderId="0" xfId="0" applyNumberFormat="1" applyFont="1"/>
    <xf numFmtId="4" fontId="7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3" fontId="3" fillId="2" borderId="5" xfId="1" applyFont="1" applyFill="1" applyBorder="1" applyAlignment="1">
      <alignment horizontal="center"/>
    </xf>
    <xf numFmtId="0" fontId="3" fillId="0" borderId="1" xfId="0" applyFont="1" applyBorder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1" t="s">
        <v>11</v>
      </c>
      <c r="B1" s="71"/>
      <c r="C1" s="71"/>
      <c r="D1" s="71"/>
      <c r="E1" s="71"/>
    </row>
    <row r="2" spans="1:5" ht="38.25" customHeight="1">
      <c r="A2" s="72" t="s">
        <v>12</v>
      </c>
      <c r="B2" s="73"/>
      <c r="C2" s="73"/>
      <c r="D2" s="73"/>
      <c r="E2" s="73"/>
    </row>
    <row r="3" spans="1:5">
      <c r="A3" s="74" t="s">
        <v>48</v>
      </c>
      <c r="B3" s="74"/>
      <c r="C3" s="74"/>
      <c r="D3" s="74"/>
      <c r="E3" s="74"/>
    </row>
    <row r="4" spans="1:5" s="1" customFormat="1" ht="15.75">
      <c r="A4" s="16" t="s">
        <v>13</v>
      </c>
      <c r="B4" s="4"/>
      <c r="C4" s="4"/>
      <c r="D4" s="75" t="s">
        <v>49</v>
      </c>
      <c r="E4" s="75"/>
    </row>
    <row r="5" spans="1:5">
      <c r="A5" s="18"/>
      <c r="B5" s="4"/>
      <c r="C5" s="4"/>
      <c r="D5" s="4"/>
      <c r="E5" s="4"/>
    </row>
    <row r="6" spans="1:5" ht="18.75" customHeight="1">
      <c r="A6" s="63" t="s">
        <v>0</v>
      </c>
      <c r="B6" s="63"/>
      <c r="C6" s="63"/>
      <c r="D6" s="63"/>
      <c r="E6" s="63"/>
    </row>
    <row r="7" spans="1:5">
      <c r="A7" s="70" t="s">
        <v>26</v>
      </c>
      <c r="B7" s="70"/>
      <c r="C7" s="70"/>
      <c r="D7" s="70"/>
      <c r="E7" s="70"/>
    </row>
    <row r="8" spans="1:5" ht="19.5" customHeight="1">
      <c r="A8" s="66" t="s">
        <v>1</v>
      </c>
      <c r="B8" s="66"/>
      <c r="C8" s="66"/>
      <c r="D8" s="66"/>
      <c r="E8" s="66"/>
    </row>
    <row r="9" spans="1:5">
      <c r="A9" s="63" t="s">
        <v>43</v>
      </c>
      <c r="B9" s="63"/>
      <c r="C9" s="63"/>
      <c r="D9" s="63"/>
      <c r="E9" s="63"/>
    </row>
    <row r="10" spans="1:5" ht="23.25" customHeight="1">
      <c r="A10" s="67" t="s">
        <v>14</v>
      </c>
      <c r="B10" s="68"/>
      <c r="C10" s="68"/>
      <c r="D10" s="68"/>
      <c r="E10" s="68"/>
    </row>
    <row r="11" spans="1:5" ht="30" customHeight="1">
      <c r="A11" s="63" t="s">
        <v>45</v>
      </c>
      <c r="B11" s="63"/>
      <c r="C11" s="63"/>
      <c r="D11" s="63"/>
      <c r="E11" s="63"/>
    </row>
    <row r="12" spans="1:5" ht="20.25" customHeight="1">
      <c r="A12" s="66" t="s">
        <v>15</v>
      </c>
      <c r="B12" s="69"/>
      <c r="C12" s="69"/>
      <c r="D12" s="69"/>
      <c r="E12" s="69"/>
    </row>
    <row r="13" spans="1:5" ht="21" customHeight="1">
      <c r="A13" s="63" t="s">
        <v>22</v>
      </c>
      <c r="B13" s="63"/>
      <c r="C13" s="63"/>
      <c r="D13" s="63"/>
      <c r="E13" s="63"/>
    </row>
    <row r="14" spans="1:5">
      <c r="A14" s="66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6" t="s">
        <v>16</v>
      </c>
      <c r="B16" s="69"/>
      <c r="C16" s="69"/>
      <c r="D16" s="69"/>
      <c r="E16" s="69"/>
    </row>
    <row r="17" spans="1:7" ht="29.45" customHeight="1">
      <c r="A17" s="63" t="s">
        <v>17</v>
      </c>
      <c r="B17" s="63"/>
      <c r="C17" s="63"/>
      <c r="D17" s="63"/>
      <c r="E17" s="63"/>
    </row>
    <row r="18" spans="1:7" ht="55.9" customHeight="1">
      <c r="A18" s="63" t="s">
        <v>27</v>
      </c>
      <c r="B18" s="63"/>
      <c r="C18" s="63"/>
      <c r="D18" s="63"/>
      <c r="E18" s="63"/>
    </row>
    <row r="19" spans="1:7" ht="30.75" customHeight="1">
      <c r="A19" s="61" t="s">
        <v>28</v>
      </c>
      <c r="B19" s="61"/>
      <c r="C19" s="61"/>
      <c r="D19" s="61"/>
      <c r="E19" s="61"/>
    </row>
    <row r="20" spans="1:7">
      <c r="A20" s="61"/>
      <c r="B20" s="61"/>
      <c r="C20" s="61"/>
      <c r="D20" s="61"/>
      <c r="E20" s="61"/>
      <c r="F20" s="2">
        <v>720.3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42</v>
      </c>
      <c r="B22" s="8" t="s">
        <v>39</v>
      </c>
      <c r="C22" s="3" t="s">
        <v>4</v>
      </c>
      <c r="D22" s="3">
        <v>12.4</v>
      </c>
      <c r="E22" s="7">
        <f>D22*F20*G20</f>
        <v>26795.159999999996</v>
      </c>
    </row>
    <row r="23" spans="1:7">
      <c r="A23" s="6" t="s">
        <v>37</v>
      </c>
      <c r="B23" s="8" t="s">
        <v>24</v>
      </c>
      <c r="C23" s="3" t="s">
        <v>4</v>
      </c>
      <c r="D23" s="3">
        <v>3.6</v>
      </c>
      <c r="E23" s="7">
        <f>D23*F20*G20</f>
        <v>7779.24</v>
      </c>
    </row>
    <row r="24" spans="1:7" ht="45">
      <c r="A24" s="6" t="s">
        <v>46</v>
      </c>
      <c r="B24" s="8" t="s">
        <v>41</v>
      </c>
      <c r="C24" s="3" t="s">
        <v>4</v>
      </c>
      <c r="D24" s="3"/>
      <c r="E24" s="7">
        <f>790.76*3</f>
        <v>2372.2799999999997</v>
      </c>
    </row>
    <row r="25" spans="1:7">
      <c r="A25" s="6" t="s">
        <v>29</v>
      </c>
      <c r="B25" s="8" t="s">
        <v>41</v>
      </c>
      <c r="C25" s="3" t="s">
        <v>40</v>
      </c>
      <c r="D25" s="3"/>
      <c r="E25" s="7">
        <v>61.55</v>
      </c>
    </row>
    <row r="26" spans="1:7" ht="30">
      <c r="A26" s="23" t="s">
        <v>50</v>
      </c>
      <c r="B26" s="8" t="s">
        <v>51</v>
      </c>
      <c r="C26" s="3" t="s">
        <v>52</v>
      </c>
      <c r="D26" s="3">
        <v>4</v>
      </c>
      <c r="E26" s="7">
        <f>218.47*D26</f>
        <v>873.88</v>
      </c>
    </row>
    <row r="27" spans="1:7" s="12" customFormat="1" ht="14.25">
      <c r="A27" s="14" t="s">
        <v>25</v>
      </c>
      <c r="B27" s="9"/>
      <c r="C27" s="10"/>
      <c r="D27" s="10"/>
      <c r="E27" s="11">
        <f>SUM(E22:E26)</f>
        <v>37882.109999999993</v>
      </c>
    </row>
    <row r="29" spans="1:7" ht="29.25" customHeight="1">
      <c r="A29" s="62" t="s">
        <v>53</v>
      </c>
      <c r="B29" s="62"/>
      <c r="C29" s="62"/>
      <c r="D29" s="62"/>
      <c r="E29" s="62"/>
    </row>
    <row r="30" spans="1:7" ht="29.25" customHeight="1">
      <c r="A30" s="63" t="s">
        <v>21</v>
      </c>
      <c r="B30" s="63"/>
      <c r="C30" s="63"/>
      <c r="D30" s="63"/>
      <c r="E30" s="63"/>
    </row>
    <row r="31" spans="1:7">
      <c r="A31" s="63" t="s">
        <v>20</v>
      </c>
      <c r="B31" s="63"/>
      <c r="C31" s="63"/>
      <c r="D31" s="63"/>
      <c r="E31" s="63"/>
    </row>
    <row r="32" spans="1:7" ht="28.5" customHeight="1">
      <c r="A32" s="63" t="s">
        <v>30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64" t="s">
        <v>5</v>
      </c>
      <c r="B34" s="64"/>
      <c r="C34" s="64"/>
      <c r="D34" s="64"/>
      <c r="E34" s="64"/>
    </row>
    <row r="35" spans="1:5">
      <c r="A35" s="63" t="s">
        <v>18</v>
      </c>
      <c r="B35" s="63"/>
      <c r="C35" s="63"/>
      <c r="D35" s="63"/>
      <c r="E35" s="63"/>
    </row>
    <row r="36" spans="1:5">
      <c r="A36" s="65" t="s">
        <v>31</v>
      </c>
      <c r="B36" s="65"/>
      <c r="C36" s="65"/>
      <c r="D36" s="65"/>
      <c r="E36" s="65"/>
    </row>
    <row r="37" spans="1:5">
      <c r="B37" s="60" t="s">
        <v>19</v>
      </c>
      <c r="C37" s="60"/>
      <c r="D37" s="60"/>
      <c r="E37" s="5" t="s">
        <v>6</v>
      </c>
    </row>
    <row r="38" spans="1:5">
      <c r="A38" s="17"/>
      <c r="B38" s="17"/>
      <c r="C38" s="17"/>
      <c r="D38" s="17"/>
      <c r="E38" s="17"/>
    </row>
    <row r="39" spans="1:5">
      <c r="A39" s="65" t="s">
        <v>44</v>
      </c>
      <c r="B39" s="65"/>
      <c r="C39" s="65"/>
      <c r="D39" s="65"/>
      <c r="E39" s="65"/>
    </row>
    <row r="40" spans="1:5">
      <c r="B40" s="60" t="s">
        <v>19</v>
      </c>
      <c r="C40" s="60"/>
      <c r="D40" s="60"/>
      <c r="E40" s="5" t="s">
        <v>6</v>
      </c>
    </row>
    <row r="42" spans="1:5">
      <c r="A42" s="2" t="s">
        <v>34</v>
      </c>
    </row>
    <row r="43" spans="1:5">
      <c r="A43" s="12" t="s">
        <v>32</v>
      </c>
      <c r="B43" s="24"/>
    </row>
    <row r="44" spans="1:5">
      <c r="A44" s="2" t="s">
        <v>38</v>
      </c>
      <c r="B44" s="25">
        <v>-22249.13</v>
      </c>
    </row>
    <row r="45" spans="1:5">
      <c r="A45" s="13" t="s">
        <v>47</v>
      </c>
      <c r="B45" s="26"/>
    </row>
    <row r="46" spans="1:5">
      <c r="A46" s="2" t="s">
        <v>35</v>
      </c>
      <c r="B46" s="26">
        <v>35670.5</v>
      </c>
    </row>
    <row r="47" spans="1:5" ht="30">
      <c r="A47" s="19" t="s">
        <v>36</v>
      </c>
      <c r="B47" s="26">
        <f>E27</f>
        <v>37882.109999999993</v>
      </c>
    </row>
    <row r="48" spans="1:5">
      <c r="A48" s="12" t="s">
        <v>33</v>
      </c>
      <c r="B48" s="25">
        <f>B44+B46-B47</f>
        <v>-24460.739999999994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19" zoomScaleSheetLayoutView="100" workbookViewId="0">
      <selection activeCell="B46" sqref="B46"/>
    </sheetView>
  </sheetViews>
  <sheetFormatPr defaultColWidth="9.140625" defaultRowHeight="1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1" t="s">
        <v>11</v>
      </c>
      <c r="B1" s="71"/>
      <c r="C1" s="71"/>
      <c r="D1" s="71"/>
      <c r="E1" s="71"/>
    </row>
    <row r="2" spans="1:5" ht="38.25" customHeight="1">
      <c r="A2" s="72" t="s">
        <v>12</v>
      </c>
      <c r="B2" s="73"/>
      <c r="C2" s="73"/>
      <c r="D2" s="73"/>
      <c r="E2" s="73"/>
    </row>
    <row r="3" spans="1:5">
      <c r="A3" s="74" t="s">
        <v>54</v>
      </c>
      <c r="B3" s="74"/>
      <c r="C3" s="74"/>
      <c r="D3" s="74"/>
      <c r="E3" s="74"/>
    </row>
    <row r="4" spans="1:5" s="1" customFormat="1" ht="15.75">
      <c r="A4" s="16" t="s">
        <v>13</v>
      </c>
      <c r="B4" s="4"/>
      <c r="C4" s="4"/>
      <c r="D4" s="75" t="s">
        <v>55</v>
      </c>
      <c r="E4" s="75"/>
    </row>
    <row r="5" spans="1:5">
      <c r="A5" s="21"/>
      <c r="B5" s="4"/>
      <c r="C5" s="4"/>
      <c r="D5" s="4"/>
      <c r="E5" s="4"/>
    </row>
    <row r="6" spans="1:5" ht="18.75" customHeight="1">
      <c r="A6" s="63" t="s">
        <v>0</v>
      </c>
      <c r="B6" s="63"/>
      <c r="C6" s="63"/>
      <c r="D6" s="63"/>
      <c r="E6" s="63"/>
    </row>
    <row r="7" spans="1:5">
      <c r="A7" s="70" t="s">
        <v>26</v>
      </c>
      <c r="B7" s="70"/>
      <c r="C7" s="70"/>
      <c r="D7" s="70"/>
      <c r="E7" s="70"/>
    </row>
    <row r="8" spans="1:5" ht="19.5" customHeight="1">
      <c r="A8" s="66" t="s">
        <v>1</v>
      </c>
      <c r="B8" s="66"/>
      <c r="C8" s="66"/>
      <c r="D8" s="66"/>
      <c r="E8" s="66"/>
    </row>
    <row r="9" spans="1:5">
      <c r="A9" s="63" t="s">
        <v>43</v>
      </c>
      <c r="B9" s="63"/>
      <c r="C9" s="63"/>
      <c r="D9" s="63"/>
      <c r="E9" s="63"/>
    </row>
    <row r="10" spans="1:5" ht="23.25" customHeight="1">
      <c r="A10" s="67" t="s">
        <v>14</v>
      </c>
      <c r="B10" s="68"/>
      <c r="C10" s="68"/>
      <c r="D10" s="68"/>
      <c r="E10" s="68"/>
    </row>
    <row r="11" spans="1:5" ht="30" customHeight="1">
      <c r="A11" s="63" t="s">
        <v>45</v>
      </c>
      <c r="B11" s="63"/>
      <c r="C11" s="63"/>
      <c r="D11" s="63"/>
      <c r="E11" s="63"/>
    </row>
    <row r="12" spans="1:5" ht="20.25" customHeight="1">
      <c r="A12" s="66" t="s">
        <v>15</v>
      </c>
      <c r="B12" s="69"/>
      <c r="C12" s="69"/>
      <c r="D12" s="69"/>
      <c r="E12" s="69"/>
    </row>
    <row r="13" spans="1:5" ht="21" customHeight="1">
      <c r="A13" s="63" t="s">
        <v>22</v>
      </c>
      <c r="B13" s="63"/>
      <c r="C13" s="63"/>
      <c r="D13" s="63"/>
      <c r="E13" s="63"/>
    </row>
    <row r="14" spans="1:5">
      <c r="A14" s="66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6" t="s">
        <v>16</v>
      </c>
      <c r="B16" s="69"/>
      <c r="C16" s="69"/>
      <c r="D16" s="69"/>
      <c r="E16" s="69"/>
    </row>
    <row r="17" spans="1:7" ht="29.45" customHeight="1">
      <c r="A17" s="63" t="s">
        <v>17</v>
      </c>
      <c r="B17" s="63"/>
      <c r="C17" s="63"/>
      <c r="D17" s="63"/>
      <c r="E17" s="63"/>
    </row>
    <row r="18" spans="1:7" ht="55.9" customHeight="1">
      <c r="A18" s="63" t="s">
        <v>27</v>
      </c>
      <c r="B18" s="63"/>
      <c r="C18" s="63"/>
      <c r="D18" s="63"/>
      <c r="E18" s="63"/>
    </row>
    <row r="19" spans="1:7" ht="30.75" customHeight="1">
      <c r="A19" s="61" t="s">
        <v>28</v>
      </c>
      <c r="B19" s="61"/>
      <c r="C19" s="61"/>
      <c r="D19" s="61"/>
      <c r="E19" s="61"/>
    </row>
    <row r="20" spans="1:7">
      <c r="A20" s="61"/>
      <c r="B20" s="61"/>
      <c r="C20" s="61"/>
      <c r="D20" s="61"/>
      <c r="E20" s="61"/>
      <c r="F20" s="2">
        <v>720.3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42</v>
      </c>
      <c r="B22" s="8" t="s">
        <v>39</v>
      </c>
      <c r="C22" s="3" t="s">
        <v>4</v>
      </c>
      <c r="D22" s="3">
        <v>12.4</v>
      </c>
      <c r="E22" s="7">
        <f>D22*F20*G20</f>
        <v>26795.159999999996</v>
      </c>
    </row>
    <row r="23" spans="1:7">
      <c r="A23" s="6" t="s">
        <v>37</v>
      </c>
      <c r="B23" s="8" t="s">
        <v>24</v>
      </c>
      <c r="C23" s="3" t="s">
        <v>4</v>
      </c>
      <c r="D23" s="3">
        <v>3.6</v>
      </c>
      <c r="E23" s="7">
        <f>D23*F20*G20</f>
        <v>7779.24</v>
      </c>
    </row>
    <row r="24" spans="1:7">
      <c r="A24" s="6" t="s">
        <v>29</v>
      </c>
      <c r="B24" s="8" t="s">
        <v>56</v>
      </c>
      <c r="C24" s="3" t="s">
        <v>40</v>
      </c>
      <c r="D24" s="3"/>
      <c r="E24" s="7">
        <v>109.41</v>
      </c>
    </row>
    <row r="25" spans="1:7">
      <c r="A25" s="23"/>
      <c r="B25" s="8"/>
      <c r="C25" s="3"/>
      <c r="D25" s="3"/>
      <c r="E25" s="7"/>
    </row>
    <row r="26" spans="1:7" s="12" customFormat="1" ht="14.25">
      <c r="A26" s="14" t="s">
        <v>25</v>
      </c>
      <c r="B26" s="9"/>
      <c r="C26" s="10"/>
      <c r="D26" s="10"/>
      <c r="E26" s="11">
        <f>SUM(E22:E25)</f>
        <v>34683.81</v>
      </c>
    </row>
    <row r="28" spans="1:7" ht="29.25" customHeight="1">
      <c r="A28" s="62" t="s">
        <v>57</v>
      </c>
      <c r="B28" s="62"/>
      <c r="C28" s="62"/>
      <c r="D28" s="62"/>
      <c r="E28" s="62"/>
    </row>
    <row r="29" spans="1:7" ht="29.25" customHeight="1">
      <c r="A29" s="63" t="s">
        <v>21</v>
      </c>
      <c r="B29" s="63"/>
      <c r="C29" s="63"/>
      <c r="D29" s="63"/>
      <c r="E29" s="63"/>
    </row>
    <row r="30" spans="1:7">
      <c r="A30" s="63" t="s">
        <v>20</v>
      </c>
      <c r="B30" s="63"/>
      <c r="C30" s="63"/>
      <c r="D30" s="63"/>
      <c r="E30" s="63"/>
    </row>
    <row r="31" spans="1:7" ht="28.5" customHeight="1">
      <c r="A31" s="63" t="s">
        <v>30</v>
      </c>
      <c r="B31" s="63"/>
      <c r="C31" s="63"/>
      <c r="D31" s="63"/>
      <c r="E31" s="63"/>
    </row>
    <row r="32" spans="1:7">
      <c r="A32" s="63" t="s">
        <v>18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18</v>
      </c>
      <c r="B34" s="63"/>
      <c r="C34" s="63"/>
      <c r="D34" s="63"/>
      <c r="E34" s="63"/>
    </row>
    <row r="35" spans="1:5">
      <c r="A35" s="65" t="s">
        <v>31</v>
      </c>
      <c r="B35" s="65"/>
      <c r="C35" s="65"/>
      <c r="D35" s="65"/>
      <c r="E35" s="65"/>
    </row>
    <row r="36" spans="1:5">
      <c r="B36" s="60" t="s">
        <v>19</v>
      </c>
      <c r="C36" s="60"/>
      <c r="D36" s="60"/>
      <c r="E36" s="5" t="s">
        <v>6</v>
      </c>
    </row>
    <row r="37" spans="1:5">
      <c r="A37" s="20"/>
      <c r="B37" s="20"/>
      <c r="C37" s="20"/>
      <c r="D37" s="20"/>
      <c r="E37" s="20"/>
    </row>
    <row r="38" spans="1:5">
      <c r="A38" s="65" t="s">
        <v>44</v>
      </c>
      <c r="B38" s="65"/>
      <c r="C38" s="65"/>
      <c r="D38" s="65"/>
      <c r="E38" s="65"/>
    </row>
    <row r="39" spans="1:5">
      <c r="B39" s="60" t="s">
        <v>19</v>
      </c>
      <c r="C39" s="60"/>
      <c r="D39" s="60"/>
      <c r="E39" s="5" t="s">
        <v>6</v>
      </c>
    </row>
    <row r="41" spans="1:5">
      <c r="A41" s="2" t="s">
        <v>34</v>
      </c>
    </row>
    <row r="42" spans="1:5">
      <c r="A42" s="12" t="s">
        <v>32</v>
      </c>
      <c r="B42" s="24"/>
    </row>
    <row r="43" spans="1:5">
      <c r="A43" s="2" t="s">
        <v>38</v>
      </c>
      <c r="B43" s="25">
        <f>'1кв'!B48</f>
        <v>-24460.739999999994</v>
      </c>
    </row>
    <row r="44" spans="1:5">
      <c r="A44" s="13" t="s">
        <v>47</v>
      </c>
      <c r="B44" s="26"/>
    </row>
    <row r="45" spans="1:5">
      <c r="A45" s="2" t="s">
        <v>35</v>
      </c>
      <c r="B45" s="26">
        <v>34161.550000000003</v>
      </c>
    </row>
    <row r="46" spans="1:5" ht="30">
      <c r="A46" s="22" t="s">
        <v>36</v>
      </c>
      <c r="B46" s="26">
        <f>E26</f>
        <v>34683.81</v>
      </c>
    </row>
    <row r="47" spans="1:5">
      <c r="A47" s="12" t="s">
        <v>33</v>
      </c>
      <c r="B47" s="25">
        <f>B43+B45-B46</f>
        <v>-24982.999999999989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19" zoomScaleSheetLayoutView="100" workbookViewId="0">
      <selection activeCell="E27" sqref="E27"/>
    </sheetView>
  </sheetViews>
  <sheetFormatPr defaultColWidth="9.140625" defaultRowHeight="1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1" t="s">
        <v>11</v>
      </c>
      <c r="B1" s="71"/>
      <c r="C1" s="71"/>
      <c r="D1" s="71"/>
      <c r="E1" s="71"/>
    </row>
    <row r="2" spans="1:5" ht="38.25" customHeight="1">
      <c r="A2" s="72" t="s">
        <v>12</v>
      </c>
      <c r="B2" s="73"/>
      <c r="C2" s="73"/>
      <c r="D2" s="73"/>
      <c r="E2" s="73"/>
    </row>
    <row r="3" spans="1:5">
      <c r="A3" s="74" t="s">
        <v>58</v>
      </c>
      <c r="B3" s="74"/>
      <c r="C3" s="74"/>
      <c r="D3" s="74"/>
      <c r="E3" s="74"/>
    </row>
    <row r="4" spans="1:5" s="1" customFormat="1" ht="15.75">
      <c r="A4" s="16" t="s">
        <v>13</v>
      </c>
      <c r="B4" s="4"/>
      <c r="C4" s="4"/>
      <c r="D4" s="75" t="s">
        <v>59</v>
      </c>
      <c r="E4" s="75"/>
    </row>
    <row r="5" spans="1:5">
      <c r="A5" s="29"/>
      <c r="B5" s="4"/>
      <c r="C5" s="4"/>
      <c r="D5" s="4"/>
      <c r="E5" s="4"/>
    </row>
    <row r="6" spans="1:5" ht="18.75" customHeight="1">
      <c r="A6" s="63" t="s">
        <v>0</v>
      </c>
      <c r="B6" s="63"/>
      <c r="C6" s="63"/>
      <c r="D6" s="63"/>
      <c r="E6" s="63"/>
    </row>
    <row r="7" spans="1:5">
      <c r="A7" s="70" t="s">
        <v>26</v>
      </c>
      <c r="B7" s="70"/>
      <c r="C7" s="70"/>
      <c r="D7" s="70"/>
      <c r="E7" s="70"/>
    </row>
    <row r="8" spans="1:5" ht="19.5" customHeight="1">
      <c r="A8" s="66" t="s">
        <v>1</v>
      </c>
      <c r="B8" s="66"/>
      <c r="C8" s="66"/>
      <c r="D8" s="66"/>
      <c r="E8" s="66"/>
    </row>
    <row r="9" spans="1:5">
      <c r="A9" s="63" t="s">
        <v>43</v>
      </c>
      <c r="B9" s="63"/>
      <c r="C9" s="63"/>
      <c r="D9" s="63"/>
      <c r="E9" s="63"/>
    </row>
    <row r="10" spans="1:5" ht="23.25" customHeight="1">
      <c r="A10" s="67" t="s">
        <v>14</v>
      </c>
      <c r="B10" s="68"/>
      <c r="C10" s="68"/>
      <c r="D10" s="68"/>
      <c r="E10" s="68"/>
    </row>
    <row r="11" spans="1:5" ht="30" customHeight="1">
      <c r="A11" s="63" t="s">
        <v>45</v>
      </c>
      <c r="B11" s="63"/>
      <c r="C11" s="63"/>
      <c r="D11" s="63"/>
      <c r="E11" s="63"/>
    </row>
    <row r="12" spans="1:5" ht="20.25" customHeight="1">
      <c r="A12" s="66" t="s">
        <v>15</v>
      </c>
      <c r="B12" s="69"/>
      <c r="C12" s="69"/>
      <c r="D12" s="69"/>
      <c r="E12" s="69"/>
    </row>
    <row r="13" spans="1:5" ht="21" customHeight="1">
      <c r="A13" s="63" t="s">
        <v>22</v>
      </c>
      <c r="B13" s="63"/>
      <c r="C13" s="63"/>
      <c r="D13" s="63"/>
      <c r="E13" s="63"/>
    </row>
    <row r="14" spans="1:5">
      <c r="A14" s="66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6" t="s">
        <v>16</v>
      </c>
      <c r="B16" s="69"/>
      <c r="C16" s="69"/>
      <c r="D16" s="69"/>
      <c r="E16" s="69"/>
    </row>
    <row r="17" spans="1:7" ht="29.45" customHeight="1">
      <c r="A17" s="63" t="s">
        <v>17</v>
      </c>
      <c r="B17" s="63"/>
      <c r="C17" s="63"/>
      <c r="D17" s="63"/>
      <c r="E17" s="63"/>
    </row>
    <row r="18" spans="1:7" ht="55.9" customHeight="1">
      <c r="A18" s="63" t="s">
        <v>27</v>
      </c>
      <c r="B18" s="63"/>
      <c r="C18" s="63"/>
      <c r="D18" s="63"/>
      <c r="E18" s="63"/>
    </row>
    <row r="19" spans="1:7" ht="30.75" customHeight="1">
      <c r="A19" s="61" t="s">
        <v>28</v>
      </c>
      <c r="B19" s="61"/>
      <c r="C19" s="61"/>
      <c r="D19" s="61"/>
      <c r="E19" s="61"/>
    </row>
    <row r="20" spans="1:7">
      <c r="A20" s="61"/>
      <c r="B20" s="61"/>
      <c r="C20" s="61"/>
      <c r="D20" s="61"/>
      <c r="E20" s="61"/>
      <c r="F20" s="2">
        <v>720.3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42</v>
      </c>
      <c r="B22" s="8" t="s">
        <v>39</v>
      </c>
      <c r="C22" s="3" t="s">
        <v>4</v>
      </c>
      <c r="D22" s="3">
        <v>13.39</v>
      </c>
      <c r="E22" s="7">
        <f>D22*F20*G20</f>
        <v>28934.450999999997</v>
      </c>
    </row>
    <row r="23" spans="1:7">
      <c r="A23" s="6" t="s">
        <v>37</v>
      </c>
      <c r="B23" s="8" t="s">
        <v>24</v>
      </c>
      <c r="C23" s="3" t="s">
        <v>4</v>
      </c>
      <c r="D23" s="3">
        <v>3.9</v>
      </c>
      <c r="E23" s="7">
        <f>D23*F20*G20</f>
        <v>8427.5099999999984</v>
      </c>
    </row>
    <row r="24" spans="1:7">
      <c r="A24" s="6" t="s">
        <v>29</v>
      </c>
      <c r="B24" s="8" t="s">
        <v>60</v>
      </c>
      <c r="C24" s="3" t="s">
        <v>40</v>
      </c>
      <c r="D24" s="3"/>
      <c r="E24" s="7">
        <v>0</v>
      </c>
    </row>
    <row r="25" spans="1:7">
      <c r="A25" s="23"/>
      <c r="B25" s="8"/>
      <c r="C25" s="3"/>
      <c r="D25" s="3"/>
      <c r="E25" s="7"/>
    </row>
    <row r="26" spans="1:7" s="12" customFormat="1" ht="14.25">
      <c r="A26" s="14" t="s">
        <v>25</v>
      </c>
      <c r="B26" s="9"/>
      <c r="C26" s="10"/>
      <c r="D26" s="10"/>
      <c r="E26" s="11">
        <f>SUM(E22:E25)</f>
        <v>37361.960999999996</v>
      </c>
    </row>
    <row r="28" spans="1:7" ht="29.25" customHeight="1">
      <c r="A28" s="62" t="s">
        <v>61</v>
      </c>
      <c r="B28" s="62"/>
      <c r="C28" s="62"/>
      <c r="D28" s="62"/>
      <c r="E28" s="62"/>
    </row>
    <row r="29" spans="1:7" ht="29.25" customHeight="1">
      <c r="A29" s="63" t="s">
        <v>21</v>
      </c>
      <c r="B29" s="63"/>
      <c r="C29" s="63"/>
      <c r="D29" s="63"/>
      <c r="E29" s="63"/>
    </row>
    <row r="30" spans="1:7">
      <c r="A30" s="63" t="s">
        <v>20</v>
      </c>
      <c r="B30" s="63"/>
      <c r="C30" s="63"/>
      <c r="D30" s="63"/>
      <c r="E30" s="63"/>
    </row>
    <row r="31" spans="1:7" ht="28.5" customHeight="1">
      <c r="A31" s="63" t="s">
        <v>30</v>
      </c>
      <c r="B31" s="63"/>
      <c r="C31" s="63"/>
      <c r="D31" s="63"/>
      <c r="E31" s="63"/>
    </row>
    <row r="32" spans="1:7">
      <c r="A32" s="63" t="s">
        <v>18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18</v>
      </c>
      <c r="B34" s="63"/>
      <c r="C34" s="63"/>
      <c r="D34" s="63"/>
      <c r="E34" s="63"/>
    </row>
    <row r="35" spans="1:5">
      <c r="A35" s="65" t="s">
        <v>31</v>
      </c>
      <c r="B35" s="65"/>
      <c r="C35" s="65"/>
      <c r="D35" s="65"/>
      <c r="E35" s="65"/>
    </row>
    <row r="36" spans="1:5">
      <c r="B36" s="60" t="s">
        <v>19</v>
      </c>
      <c r="C36" s="60"/>
      <c r="D36" s="60"/>
      <c r="E36" s="5" t="s">
        <v>6</v>
      </c>
    </row>
    <row r="37" spans="1:5">
      <c r="A37" s="28"/>
      <c r="B37" s="28"/>
      <c r="C37" s="28"/>
      <c r="D37" s="28"/>
      <c r="E37" s="28"/>
    </row>
    <row r="38" spans="1:5">
      <c r="A38" s="65" t="s">
        <v>44</v>
      </c>
      <c r="B38" s="65"/>
      <c r="C38" s="65"/>
      <c r="D38" s="65"/>
      <c r="E38" s="65"/>
    </row>
    <row r="39" spans="1:5">
      <c r="B39" s="60" t="s">
        <v>19</v>
      </c>
      <c r="C39" s="60"/>
      <c r="D39" s="60"/>
      <c r="E39" s="5" t="s">
        <v>6</v>
      </c>
    </row>
    <row r="41" spans="1:5">
      <c r="A41" s="2" t="s">
        <v>34</v>
      </c>
    </row>
    <row r="42" spans="1:5">
      <c r="A42" s="12" t="s">
        <v>32</v>
      </c>
      <c r="B42" s="24"/>
    </row>
    <row r="43" spans="1:5">
      <c r="A43" s="2" t="s">
        <v>38</v>
      </c>
      <c r="B43" s="25">
        <f>'2кв'!B47</f>
        <v>-24982.999999999989</v>
      </c>
    </row>
    <row r="44" spans="1:5">
      <c r="A44" s="13" t="s">
        <v>47</v>
      </c>
      <c r="B44" s="26"/>
    </row>
    <row r="45" spans="1:5">
      <c r="A45" s="2" t="s">
        <v>35</v>
      </c>
      <c r="B45" s="26">
        <v>32147.85</v>
      </c>
    </row>
    <row r="46" spans="1:5" ht="30">
      <c r="A46" s="27" t="s">
        <v>36</v>
      </c>
      <c r="B46" s="26">
        <f>E26</f>
        <v>37361.960999999996</v>
      </c>
    </row>
    <row r="47" spans="1:5">
      <c r="A47" s="12" t="s">
        <v>33</v>
      </c>
      <c r="B47" s="25">
        <f>B43+B45-B46</f>
        <v>-30197.110999999986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31" zoomScaleSheetLayoutView="100" workbookViewId="0">
      <selection activeCell="B46" sqref="B46"/>
    </sheetView>
  </sheetViews>
  <sheetFormatPr defaultColWidth="9.140625" defaultRowHeight="1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1" t="s">
        <v>11</v>
      </c>
      <c r="B1" s="71"/>
      <c r="C1" s="71"/>
      <c r="D1" s="71"/>
      <c r="E1" s="71"/>
    </row>
    <row r="2" spans="1:5" ht="38.25" customHeight="1">
      <c r="A2" s="72" t="s">
        <v>12</v>
      </c>
      <c r="B2" s="73"/>
      <c r="C2" s="73"/>
      <c r="D2" s="73"/>
      <c r="E2" s="73"/>
    </row>
    <row r="3" spans="1:5">
      <c r="A3" s="74" t="s">
        <v>62</v>
      </c>
      <c r="B3" s="74"/>
      <c r="C3" s="74"/>
      <c r="D3" s="74"/>
      <c r="E3" s="74"/>
    </row>
    <row r="4" spans="1:5" s="1" customFormat="1" ht="15.75">
      <c r="A4" s="16" t="s">
        <v>13</v>
      </c>
      <c r="B4" s="4"/>
      <c r="C4" s="4"/>
      <c r="D4" s="75" t="s">
        <v>63</v>
      </c>
      <c r="E4" s="75"/>
    </row>
    <row r="5" spans="1:5">
      <c r="A5" s="32"/>
      <c r="B5" s="4"/>
      <c r="C5" s="4"/>
      <c r="D5" s="4"/>
      <c r="E5" s="4"/>
    </row>
    <row r="6" spans="1:5" ht="18.75" customHeight="1">
      <c r="A6" s="63" t="s">
        <v>0</v>
      </c>
      <c r="B6" s="63"/>
      <c r="C6" s="63"/>
      <c r="D6" s="63"/>
      <c r="E6" s="63"/>
    </row>
    <row r="7" spans="1:5">
      <c r="A7" s="70" t="s">
        <v>26</v>
      </c>
      <c r="B7" s="70"/>
      <c r="C7" s="70"/>
      <c r="D7" s="70"/>
      <c r="E7" s="70"/>
    </row>
    <row r="8" spans="1:5" ht="19.5" customHeight="1">
      <c r="A8" s="66" t="s">
        <v>1</v>
      </c>
      <c r="B8" s="66"/>
      <c r="C8" s="66"/>
      <c r="D8" s="66"/>
      <c r="E8" s="66"/>
    </row>
    <row r="9" spans="1:5">
      <c r="A9" s="63" t="s">
        <v>43</v>
      </c>
      <c r="B9" s="63"/>
      <c r="C9" s="63"/>
      <c r="D9" s="63"/>
      <c r="E9" s="63"/>
    </row>
    <row r="10" spans="1:5" ht="23.25" customHeight="1">
      <c r="A10" s="67" t="s">
        <v>14</v>
      </c>
      <c r="B10" s="68"/>
      <c r="C10" s="68"/>
      <c r="D10" s="68"/>
      <c r="E10" s="68"/>
    </row>
    <row r="11" spans="1:5" ht="30" customHeight="1">
      <c r="A11" s="63" t="s">
        <v>45</v>
      </c>
      <c r="B11" s="63"/>
      <c r="C11" s="63"/>
      <c r="D11" s="63"/>
      <c r="E11" s="63"/>
    </row>
    <row r="12" spans="1:5" ht="20.25" customHeight="1">
      <c r="A12" s="66" t="s">
        <v>15</v>
      </c>
      <c r="B12" s="69"/>
      <c r="C12" s="69"/>
      <c r="D12" s="69"/>
      <c r="E12" s="69"/>
    </row>
    <row r="13" spans="1:5" ht="21" customHeight="1">
      <c r="A13" s="63" t="s">
        <v>22</v>
      </c>
      <c r="B13" s="63"/>
      <c r="C13" s="63"/>
      <c r="D13" s="63"/>
      <c r="E13" s="63"/>
    </row>
    <row r="14" spans="1:5">
      <c r="A14" s="66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6" t="s">
        <v>16</v>
      </c>
      <c r="B16" s="69"/>
      <c r="C16" s="69"/>
      <c r="D16" s="69"/>
      <c r="E16" s="69"/>
    </row>
    <row r="17" spans="1:7" ht="29.45" customHeight="1">
      <c r="A17" s="63" t="s">
        <v>17</v>
      </c>
      <c r="B17" s="63"/>
      <c r="C17" s="63"/>
      <c r="D17" s="63"/>
      <c r="E17" s="63"/>
    </row>
    <row r="18" spans="1:7" ht="55.9" customHeight="1">
      <c r="A18" s="63" t="s">
        <v>27</v>
      </c>
      <c r="B18" s="63"/>
      <c r="C18" s="63"/>
      <c r="D18" s="63"/>
      <c r="E18" s="63"/>
    </row>
    <row r="19" spans="1:7" ht="30.75" customHeight="1">
      <c r="A19" s="61" t="s">
        <v>28</v>
      </c>
      <c r="B19" s="61"/>
      <c r="C19" s="61"/>
      <c r="D19" s="61"/>
      <c r="E19" s="61"/>
    </row>
    <row r="20" spans="1:7">
      <c r="A20" s="61"/>
      <c r="B20" s="61"/>
      <c r="C20" s="61"/>
      <c r="D20" s="61"/>
      <c r="E20" s="61"/>
      <c r="F20" s="2">
        <v>720.3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42</v>
      </c>
      <c r="B22" s="8" t="s">
        <v>39</v>
      </c>
      <c r="C22" s="3" t="s">
        <v>4</v>
      </c>
      <c r="D22" s="3">
        <v>13.39</v>
      </c>
      <c r="E22" s="7">
        <f>D22*F20*G20</f>
        <v>28934.450999999997</v>
      </c>
    </row>
    <row r="23" spans="1:7">
      <c r="A23" s="6" t="s">
        <v>37</v>
      </c>
      <c r="B23" s="8" t="s">
        <v>24</v>
      </c>
      <c r="C23" s="3" t="s">
        <v>4</v>
      </c>
      <c r="D23" s="3">
        <v>3.9</v>
      </c>
      <c r="E23" s="7">
        <f>D23*F20*G20</f>
        <v>8427.5099999999984</v>
      </c>
    </row>
    <row r="24" spans="1:7">
      <c r="A24" s="6" t="s">
        <v>29</v>
      </c>
      <c r="B24" s="8" t="s">
        <v>64</v>
      </c>
      <c r="C24" s="3" t="s">
        <v>40</v>
      </c>
      <c r="D24" s="3"/>
      <c r="E24" s="7">
        <v>260</v>
      </c>
    </row>
    <row r="25" spans="1:7">
      <c r="A25" s="23"/>
      <c r="B25" s="8"/>
      <c r="C25" s="3"/>
      <c r="D25" s="3"/>
      <c r="E25" s="7"/>
    </row>
    <row r="26" spans="1:7" s="12" customFormat="1" ht="14.25">
      <c r="A26" s="14" t="s">
        <v>25</v>
      </c>
      <c r="B26" s="9"/>
      <c r="C26" s="10"/>
      <c r="D26" s="10"/>
      <c r="E26" s="11">
        <f>SUM(E22:E25)</f>
        <v>37621.960999999996</v>
      </c>
    </row>
    <row r="28" spans="1:7" ht="29.25" customHeight="1">
      <c r="A28" s="62" t="s">
        <v>65</v>
      </c>
      <c r="B28" s="62"/>
      <c r="C28" s="62"/>
      <c r="D28" s="62"/>
      <c r="E28" s="62"/>
    </row>
    <row r="29" spans="1:7" ht="29.25" customHeight="1">
      <c r="A29" s="63" t="s">
        <v>21</v>
      </c>
      <c r="B29" s="63"/>
      <c r="C29" s="63"/>
      <c r="D29" s="63"/>
      <c r="E29" s="63"/>
    </row>
    <row r="30" spans="1:7">
      <c r="A30" s="63" t="s">
        <v>20</v>
      </c>
      <c r="B30" s="63"/>
      <c r="C30" s="63"/>
      <c r="D30" s="63"/>
      <c r="E30" s="63"/>
    </row>
    <row r="31" spans="1:7" ht="28.5" customHeight="1">
      <c r="A31" s="63" t="s">
        <v>30</v>
      </c>
      <c r="B31" s="63"/>
      <c r="C31" s="63"/>
      <c r="D31" s="63"/>
      <c r="E31" s="63"/>
    </row>
    <row r="32" spans="1:7">
      <c r="A32" s="63" t="s">
        <v>18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18</v>
      </c>
      <c r="B34" s="63"/>
      <c r="C34" s="63"/>
      <c r="D34" s="63"/>
      <c r="E34" s="63"/>
    </row>
    <row r="35" spans="1:5">
      <c r="A35" s="65" t="s">
        <v>31</v>
      </c>
      <c r="B35" s="65"/>
      <c r="C35" s="65"/>
      <c r="D35" s="65"/>
      <c r="E35" s="65"/>
    </row>
    <row r="36" spans="1:5">
      <c r="B36" s="60" t="s">
        <v>19</v>
      </c>
      <c r="C36" s="60"/>
      <c r="D36" s="60"/>
      <c r="E36" s="5" t="s">
        <v>6</v>
      </c>
    </row>
    <row r="37" spans="1:5">
      <c r="A37" s="31"/>
      <c r="B37" s="31"/>
      <c r="C37" s="31"/>
      <c r="D37" s="31"/>
      <c r="E37" s="31"/>
    </row>
    <row r="38" spans="1:5">
      <c r="A38" s="65" t="s">
        <v>44</v>
      </c>
      <c r="B38" s="65"/>
      <c r="C38" s="65"/>
      <c r="D38" s="65"/>
      <c r="E38" s="65"/>
    </row>
    <row r="39" spans="1:5">
      <c r="B39" s="60" t="s">
        <v>19</v>
      </c>
      <c r="C39" s="60"/>
      <c r="D39" s="60"/>
      <c r="E39" s="5" t="s">
        <v>6</v>
      </c>
    </row>
    <row r="41" spans="1:5">
      <c r="A41" s="2" t="s">
        <v>34</v>
      </c>
    </row>
    <row r="42" spans="1:5">
      <c r="A42" s="12" t="s">
        <v>32</v>
      </c>
      <c r="B42" s="24"/>
    </row>
    <row r="43" spans="1:5">
      <c r="A43" s="2" t="s">
        <v>38</v>
      </c>
      <c r="B43" s="25">
        <f>'3кв'!B47</f>
        <v>-30197.110999999986</v>
      </c>
    </row>
    <row r="44" spans="1:5">
      <c r="A44" s="13" t="s">
        <v>47</v>
      </c>
      <c r="B44" s="26"/>
    </row>
    <row r="45" spans="1:5">
      <c r="A45" s="2" t="s">
        <v>35</v>
      </c>
      <c r="B45" s="26">
        <v>35368.65</v>
      </c>
    </row>
    <row r="46" spans="1:5" ht="30">
      <c r="A46" s="30" t="s">
        <v>36</v>
      </c>
      <c r="B46" s="26">
        <f>E26</f>
        <v>37621.960999999996</v>
      </c>
    </row>
    <row r="47" spans="1:5">
      <c r="A47" s="12" t="s">
        <v>33</v>
      </c>
      <c r="B47" s="25">
        <f>B43+B45-B46</f>
        <v>-32450.42199999998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SheetLayoutView="100" workbookViewId="0">
      <selection activeCell="A39" sqref="A39:XFD3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8" t="s">
        <v>66</v>
      </c>
      <c r="B1" s="78"/>
      <c r="C1" s="78"/>
      <c r="D1" s="33"/>
    </row>
    <row r="2" spans="1:5">
      <c r="A2" s="79" t="s">
        <v>67</v>
      </c>
      <c r="B2" s="79"/>
      <c r="C2" s="79"/>
      <c r="D2" s="34"/>
    </row>
    <row r="3" spans="1:5">
      <c r="A3" s="79" t="s">
        <v>68</v>
      </c>
      <c r="B3" s="79"/>
      <c r="C3" s="79"/>
      <c r="D3" s="34"/>
    </row>
    <row r="4" spans="1:5">
      <c r="A4" s="78" t="s">
        <v>89</v>
      </c>
      <c r="B4" s="78"/>
      <c r="C4" s="78"/>
      <c r="D4" s="33"/>
    </row>
    <row r="5" spans="1:5">
      <c r="A5" s="80"/>
      <c r="B5" s="80"/>
      <c r="C5" s="80"/>
    </row>
    <row r="6" spans="1:5">
      <c r="A6" s="34"/>
      <c r="B6" s="35" t="s">
        <v>69</v>
      </c>
      <c r="C6" s="36">
        <f>'1кв'!B44</f>
        <v>-22249.13</v>
      </c>
      <c r="D6" s="37"/>
    </row>
    <row r="7" spans="1:5">
      <c r="A7" s="34"/>
      <c r="B7" s="35" t="s">
        <v>70</v>
      </c>
      <c r="C7" s="38"/>
      <c r="D7" s="37"/>
    </row>
    <row r="8" spans="1:5">
      <c r="A8" s="39" t="s">
        <v>71</v>
      </c>
      <c r="B8" s="40" t="s">
        <v>72</v>
      </c>
      <c r="C8" s="41">
        <f>'1кв'!B46+'2кв'!B45+'3кв'!B45+'4кв'!B45</f>
        <v>137348.54999999999</v>
      </c>
      <c r="D8" s="42"/>
    </row>
    <row r="9" spans="1:5">
      <c r="A9" s="43"/>
      <c r="B9" s="40" t="s">
        <v>73</v>
      </c>
      <c r="C9" s="38">
        <f>SUM(C8:C8)</f>
        <v>137348.54999999999</v>
      </c>
      <c r="D9" s="37"/>
    </row>
    <row r="10" spans="1:5">
      <c r="B10" s="76"/>
      <c r="C10" s="77"/>
      <c r="D10" s="44"/>
    </row>
    <row r="11" spans="1:5">
      <c r="A11" s="45" t="s">
        <v>74</v>
      </c>
      <c r="B11" s="15" t="s">
        <v>75</v>
      </c>
      <c r="C11" s="46">
        <f>'1кв'!E22+'2кв'!E22+'3кв'!E22+'4кв'!E22</f>
        <v>111459.22199999999</v>
      </c>
      <c r="D11" s="44"/>
    </row>
    <row r="12" spans="1:5">
      <c r="B12" s="47" t="s">
        <v>37</v>
      </c>
      <c r="C12" s="46">
        <f>'1кв'!E23+'2кв'!E23+'3кв'!E23+'4кв'!E23</f>
        <v>32413.499999999996</v>
      </c>
      <c r="D12" s="44"/>
      <c r="E12" s="48"/>
    </row>
    <row r="13" spans="1:5" ht="31.5">
      <c r="B13" s="47" t="s">
        <v>46</v>
      </c>
      <c r="C13" s="46">
        <f>'1кв'!E24</f>
        <v>2372.2799999999997</v>
      </c>
      <c r="D13" s="44"/>
    </row>
    <row r="14" spans="1:5">
      <c r="A14" s="45"/>
      <c r="B14" s="49" t="s">
        <v>29</v>
      </c>
      <c r="C14" s="50">
        <f>'1кв'!E25+'2кв'!E24+'3кв'!E24+'4кв'!E24</f>
        <v>430.96</v>
      </c>
      <c r="D14" s="44"/>
    </row>
    <row r="15" spans="1:5">
      <c r="A15" s="45"/>
      <c r="B15" s="51" t="s">
        <v>90</v>
      </c>
      <c r="C15" s="46">
        <f>'1кв'!E26</f>
        <v>873.88</v>
      </c>
      <c r="D15" s="44"/>
    </row>
    <row r="16" spans="1:5">
      <c r="A16" s="45"/>
      <c r="B16" s="52" t="s">
        <v>76</v>
      </c>
      <c r="C16" s="46">
        <f>SUM(C17:C18)</f>
        <v>0</v>
      </c>
      <c r="D16" s="44"/>
    </row>
    <row r="17" spans="1:5">
      <c r="A17" s="45"/>
      <c r="B17" s="52" t="s">
        <v>77</v>
      </c>
      <c r="C17" s="46"/>
      <c r="D17" s="44"/>
    </row>
    <row r="18" spans="1:5">
      <c r="A18" s="45"/>
      <c r="B18" s="51"/>
      <c r="C18" s="46"/>
      <c r="D18" s="44"/>
    </row>
    <row r="19" spans="1:5">
      <c r="A19" s="45"/>
      <c r="B19" s="53" t="s">
        <v>78</v>
      </c>
      <c r="C19" s="38">
        <f>SUM(C11:C16)</f>
        <v>147549.84199999998</v>
      </c>
      <c r="D19" s="44"/>
    </row>
    <row r="20" spans="1:5">
      <c r="A20" s="45"/>
      <c r="B20" s="54" t="s">
        <v>79</v>
      </c>
      <c r="C20" s="36">
        <f>C6+C9-C19</f>
        <v>-32450.421999999991</v>
      </c>
      <c r="D20" s="44"/>
    </row>
    <row r="21" spans="1:5">
      <c r="A21" s="45"/>
      <c r="B21" s="39"/>
      <c r="C21" s="55"/>
      <c r="D21" s="44"/>
    </row>
    <row r="22" spans="1:5">
      <c r="A22" s="45"/>
      <c r="B22" s="39" t="s">
        <v>80</v>
      </c>
      <c r="C22" s="55"/>
      <c r="D22" s="44"/>
    </row>
    <row r="23" spans="1:5">
      <c r="A23" s="45"/>
      <c r="B23" s="39" t="s">
        <v>81</v>
      </c>
      <c r="C23" s="39">
        <v>13077.31</v>
      </c>
      <c r="D23" s="44"/>
    </row>
    <row r="24" spans="1:5">
      <c r="B24" s="56" t="s">
        <v>82</v>
      </c>
      <c r="C24" s="39">
        <v>12740.74</v>
      </c>
      <c r="D24" s="44"/>
      <c r="E24" s="48"/>
    </row>
    <row r="25" spans="1:5">
      <c r="B25" s="39" t="s">
        <v>83</v>
      </c>
      <c r="C25" s="39">
        <f>C23-C24</f>
        <v>336.56999999999971</v>
      </c>
      <c r="D25" s="44"/>
    </row>
    <row r="26" spans="1:5">
      <c r="B26" s="39"/>
      <c r="C26" s="55"/>
      <c r="D26" s="44"/>
    </row>
    <row r="27" spans="1:5">
      <c r="B27" s="57"/>
      <c r="C27" s="58"/>
      <c r="D27" s="44"/>
    </row>
    <row r="28" spans="1:5">
      <c r="B28" s="39"/>
      <c r="C28" s="55"/>
      <c r="D28" s="44"/>
    </row>
    <row r="29" spans="1:5">
      <c r="B29" s="39"/>
      <c r="C29" s="55"/>
      <c r="D29" s="44"/>
    </row>
    <row r="30" spans="1:5">
      <c r="B30" s="39" t="s">
        <v>84</v>
      </c>
      <c r="C30" s="55"/>
      <c r="D30" s="44"/>
    </row>
    <row r="31" spans="1:5">
      <c r="B31" s="39" t="s">
        <v>85</v>
      </c>
      <c r="C31" s="55"/>
      <c r="D31" s="44"/>
    </row>
    <row r="32" spans="1:5">
      <c r="B32" s="39" t="s">
        <v>86</v>
      </c>
      <c r="C32" s="55"/>
      <c r="D32" s="44"/>
    </row>
    <row r="33" spans="1:4">
      <c r="B33" s="39"/>
      <c r="C33" s="55"/>
      <c r="D33" s="44"/>
    </row>
    <row r="34" spans="1:4">
      <c r="B34" s="39" t="s">
        <v>87</v>
      </c>
      <c r="C34" s="55"/>
      <c r="D34" s="44"/>
    </row>
    <row r="35" spans="1:4">
      <c r="A35" s="1" t="s">
        <v>88</v>
      </c>
      <c r="B35" s="39"/>
      <c r="C35" s="55"/>
      <c r="D35" s="44"/>
    </row>
    <row r="36" spans="1:4">
      <c r="B36" s="39"/>
      <c r="C36" s="55"/>
      <c r="D36" s="44"/>
    </row>
    <row r="37" spans="1:4">
      <c r="B37" s="39"/>
      <c r="C37" s="55"/>
      <c r="D37" s="44"/>
    </row>
    <row r="38" spans="1:4">
      <c r="B38" s="39"/>
      <c r="C38" s="55"/>
      <c r="D38" s="44"/>
    </row>
    <row r="39" spans="1:4">
      <c r="D39" s="44"/>
    </row>
    <row r="40" spans="1:4">
      <c r="D40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2023-03-02T11:25:52Z</dcterms:modified>
</cp:coreProperties>
</file>