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отчет!$A$1:$C$36</definedName>
  </definedNames>
  <calcPr calcId="124519"/>
</workbook>
</file>

<file path=xl/calcChain.xml><?xml version="1.0" encoding="utf-8"?>
<calcChain xmlns="http://schemas.openxmlformats.org/spreadsheetml/2006/main">
  <c r="C16" i="24"/>
  <c r="C15" l="1"/>
  <c r="C14" l="1"/>
  <c r="C13"/>
  <c r="C12"/>
  <c r="C11"/>
  <c r="C8"/>
  <c r="C9" s="1"/>
  <c r="C6"/>
  <c r="C25"/>
  <c r="C19" l="1"/>
  <c r="C20" s="1"/>
  <c r="B44" i="23"/>
  <c r="B48" s="1"/>
  <c r="E23"/>
  <c r="E22"/>
  <c r="E26" s="1"/>
  <c r="B47" s="1"/>
  <c r="B44" i="22" l="1"/>
  <c r="E23"/>
  <c r="E22"/>
  <c r="E26" l="1"/>
  <c r="B47" s="1"/>
  <c r="B48" s="1"/>
  <c r="B44" i="21"/>
  <c r="E23"/>
  <c r="E22"/>
  <c r="E26" s="1"/>
  <c r="B47" s="1"/>
  <c r="B48" s="1"/>
  <c r="E27" i="20" l="1"/>
  <c r="E26"/>
  <c r="E24" l="1"/>
  <c r="E23"/>
  <c r="E22"/>
  <c r="B48" l="1"/>
  <c r="B49" l="1"/>
</calcChain>
</file>

<file path=xl/sharedStrings.xml><?xml version="1.0" encoding="utf-8"?>
<sst xmlns="http://schemas.openxmlformats.org/spreadsheetml/2006/main" count="249" uniqueCount="92">
  <si>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</si>
  <si>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</si>
  <si>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</si>
  <si>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</si>
  <si>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</si>
  <si>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</si>
  <si>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</si>
  <si>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</si>
  <si>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</si>
  <si>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</si>
  <si>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</si>
  <si>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</si>
  <si>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</si>
  <si>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</si>
  <si>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</si>
  <si>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</si>
  <si>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</si>
  <si>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</si>
  <si>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</si>
  <si>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</si>
  <si>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</si>
  <si>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</si>
  <si>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</si>
  <si>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</si>
  <si>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</si>
  <si>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</si>
  <si>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</si>
  <si>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Бессарабова Сергея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</si>
  <si>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</si>
  <si>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</si>
  <si>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</si>
  <si>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</si>
  <si>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</si>
  <si>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</si>
  <si>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</si>
  <si>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</si>
  <si>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Бессарабова С.В.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</si>
  <si>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</si>
  <si>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</si>
  <si>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</si>
  <si>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</si>
  <si>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- 639,8 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</si>
  <si>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</si>
  <si>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</si>
  <si>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</si>
  <si>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</si>
  <si>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Обработка подъездов хлорсодержащими растворами опрыскивание 1 раз в неделю</t>
  </si>
  <si>
    <t>Предъявлено населению  39232,53</t>
  </si>
  <si>
    <t>за 1 квартал 2022 года</t>
  </si>
  <si>
    <t>"31" 03 2022 г.</t>
  </si>
  <si>
    <t>Заделка отверстий, штукатурка вокруг КНС кв.14.10.15</t>
  </si>
  <si>
    <t>январь</t>
  </si>
  <si>
    <t>ч/ч</t>
  </si>
  <si>
    <t xml:space="preserve">           2. Всего за период с "01" 01 2022 г. по "31" 03 2022 г. выполнено работ (оказано услуг) на общую сумму сорок три тысячи триста пятьдесят три рубля 10 копеек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</si>
  <si>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</si>
  <si>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</si>
  <si>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</si>
  <si>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тридцать две тысячи девятьсот пятьдесят шесть рублей 10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</si>
  <si>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</si>
  <si>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</si>
  <si>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</si>
  <si>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тридцать пять тысяч шестьсот двадцать четыре рубля 06 копеек</t>
  </si>
  <si>
    <t>Предъявлено населению  40825,68</t>
  </si>
  <si>
    <t>за 4 квартал 2022 года</t>
  </si>
  <si>
    <t>"31" 12 2022 г.</t>
  </si>
  <si>
    <t xml:space="preserve">           2. Всего за период с "01" 10 2022 г. по "31" 12 2022 г. выполнено работ (оказано услуг) на общую сумму тридцать пять тысяч рублей  шестьсот двадцать четыре рубля  06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</si>
  <si>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</si>
  <si>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</si>
  <si>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</si>
  <si>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</si>
  <si>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</si>
  <si>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</si>
  <si>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</si>
  <si>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</si>
  <si>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</si>
  <si>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</si>
  <si>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</si>
  <si>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</si>
  <si>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</si>
  <si>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</si>
  <si>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</si>
  <si>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</si>
  <si>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</si>
  <si>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</si>
  <si>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</si>
  <si>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</si>
  <si>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</si>
  <si>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</si>
  <si>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по ж.д. ул. Свердлова д.13</t>
  </si>
  <si>
    <t>Начислено всего 160116,42</t>
  </si>
  <si>
    <t>непредвиденные работы  16 ч/ч</t>
  </si>
  <si>
    <t>4 квартал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</si>
</sst>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3" fontId="3" fillId="2" borderId="5" xfId="1" applyFont="1" applyFill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49" fontId="3" fillId="0" borderId="6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24" zoomScaleSheetLayoutView="100" workbookViewId="0">
      <selection activeCell="B48" sqref="B4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 ht="13.9" customHeight="1">
      <c r="A3" s="68" t="s">
        <v>48</v>
      </c>
      <c r="B3" s="68"/>
      <c r="C3" s="68"/>
      <c r="D3" s="68"/>
      <c r="E3" s="68"/>
    </row>
    <row r="4" spans="1:5" s="1" customFormat="1" ht="15.75">
      <c r="A4" s="24" t="s">
        <v>13</v>
      </c>
      <c r="B4" s="25"/>
      <c r="C4" s="25"/>
      <c r="D4" s="69" t="s">
        <v>49</v>
      </c>
      <c r="E4" s="69"/>
    </row>
    <row r="5" spans="1:5">
      <c r="A5" s="27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>
      <c r="A9" s="70" t="s">
        <v>27</v>
      </c>
      <c r="B9" s="70"/>
      <c r="C9" s="70"/>
      <c r="D9" s="70"/>
      <c r="E9" s="70"/>
    </row>
    <row r="10" spans="1:5" ht="21" customHeight="1">
      <c r="A10" s="73" t="s">
        <v>14</v>
      </c>
      <c r="B10" s="74"/>
      <c r="C10" s="74"/>
      <c r="D10" s="74"/>
      <c r="E10" s="74"/>
    </row>
    <row r="11" spans="1:5" ht="30.6" customHeight="1">
      <c r="A11" s="70" t="s">
        <v>28</v>
      </c>
      <c r="B11" s="70"/>
      <c r="C11" s="70"/>
      <c r="D11" s="70"/>
      <c r="E11" s="70"/>
    </row>
    <row r="12" spans="1:5" ht="18.75" customHeight="1">
      <c r="A12" s="72" t="s">
        <v>15</v>
      </c>
      <c r="B12" s="75"/>
      <c r="C12" s="75"/>
      <c r="D12" s="75"/>
      <c r="E12" s="75"/>
    </row>
    <row r="13" spans="1:5" ht="20.25" customHeight="1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 ht="15.6" customHeight="1">
      <c r="A16" s="72" t="s">
        <v>16</v>
      </c>
      <c r="B16" s="75"/>
      <c r="C16" s="75"/>
      <c r="D16" s="75"/>
      <c r="E16" s="75"/>
    </row>
    <row r="17" spans="1:7" ht="30" customHeight="1">
      <c r="A17" s="70" t="s">
        <v>17</v>
      </c>
      <c r="B17" s="70"/>
      <c r="C17" s="70"/>
      <c r="D17" s="70"/>
      <c r="E17" s="70"/>
    </row>
    <row r="18" spans="1:7" ht="61.15" customHeight="1">
      <c r="A18" s="70" t="s">
        <v>29</v>
      </c>
      <c r="B18" s="70"/>
      <c r="C18" s="70"/>
      <c r="D18" s="70"/>
      <c r="E18" s="70"/>
    </row>
    <row r="19" spans="1:7" ht="28.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639.79999999999995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>
      <c r="A22" s="18" t="s">
        <v>44</v>
      </c>
      <c r="B22" s="8" t="s">
        <v>45</v>
      </c>
      <c r="C22" s="3" t="s">
        <v>4</v>
      </c>
      <c r="D22" s="3">
        <v>13.57</v>
      </c>
      <c r="E22" s="7">
        <f>D22*F20*G20</f>
        <v>26046.257999999998</v>
      </c>
    </row>
    <row r="23" spans="1:7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6909.8399999999992</v>
      </c>
    </row>
    <row r="24" spans="1:7" ht="45">
      <c r="A24" s="6" t="s">
        <v>46</v>
      </c>
      <c r="B24" s="8" t="s">
        <v>32</v>
      </c>
      <c r="C24" s="3" t="s">
        <v>4</v>
      </c>
      <c r="D24" s="3"/>
      <c r="E24" s="7">
        <f>790.76*3</f>
        <v>2372.2799999999997</v>
      </c>
    </row>
    <row r="25" spans="1:7">
      <c r="A25" s="6" t="s">
        <v>31</v>
      </c>
      <c r="B25" s="8" t="s">
        <v>32</v>
      </c>
      <c r="C25" s="3" t="s">
        <v>33</v>
      </c>
      <c r="D25" s="3"/>
      <c r="E25" s="7">
        <v>4529.2</v>
      </c>
    </row>
    <row r="26" spans="1:7" ht="30">
      <c r="A26" s="22" t="s">
        <v>50</v>
      </c>
      <c r="B26" s="23" t="s">
        <v>51</v>
      </c>
      <c r="C26" s="20" t="s">
        <v>52</v>
      </c>
      <c r="D26" s="23">
        <v>16</v>
      </c>
      <c r="E26" s="21">
        <f>218.47*D26</f>
        <v>3495.52</v>
      </c>
    </row>
    <row r="27" spans="1:7" s="13" customFormat="1" ht="14.25">
      <c r="A27" s="9" t="s">
        <v>25</v>
      </c>
      <c r="B27" s="10"/>
      <c r="C27" s="11"/>
      <c r="D27" s="11"/>
      <c r="E27" s="12">
        <f>SUM(E22:E26)</f>
        <v>43353.097999999991</v>
      </c>
    </row>
    <row r="29" spans="1:7" ht="40.5" customHeight="1">
      <c r="A29" s="77" t="s">
        <v>53</v>
      </c>
      <c r="B29" s="77"/>
      <c r="C29" s="77"/>
      <c r="D29" s="77"/>
      <c r="E29" s="77"/>
    </row>
    <row r="30" spans="1:7" ht="33.75" customHeight="1">
      <c r="A30" s="70" t="s">
        <v>21</v>
      </c>
      <c r="B30" s="70"/>
      <c r="C30" s="70"/>
      <c r="D30" s="70"/>
      <c r="E30" s="70"/>
    </row>
    <row r="31" spans="1:7">
      <c r="A31" s="70" t="s">
        <v>20</v>
      </c>
      <c r="B31" s="70"/>
      <c r="C31" s="70"/>
      <c r="D31" s="70"/>
      <c r="E31" s="70"/>
    </row>
    <row r="32" spans="1:7" ht="34.5" customHeight="1">
      <c r="A32" s="70" t="s">
        <v>34</v>
      </c>
      <c r="B32" s="70"/>
      <c r="C32" s="70"/>
      <c r="D32" s="70"/>
      <c r="E32" s="70"/>
    </row>
    <row r="33" spans="1:6" ht="16.5" customHeight="1">
      <c r="A33" s="70" t="s">
        <v>18</v>
      </c>
      <c r="B33" s="70"/>
      <c r="C33" s="70"/>
      <c r="D33" s="70"/>
      <c r="E33" s="70"/>
    </row>
    <row r="34" spans="1:6">
      <c r="A34" s="78" t="s">
        <v>5</v>
      </c>
      <c r="B34" s="78"/>
      <c r="C34" s="78"/>
      <c r="D34" s="78"/>
      <c r="E34" s="78"/>
    </row>
    <row r="35" spans="1:6">
      <c r="A35" s="70" t="s">
        <v>18</v>
      </c>
      <c r="B35" s="70"/>
      <c r="C35" s="70"/>
      <c r="D35" s="70"/>
      <c r="E35" s="70"/>
    </row>
    <row r="36" spans="1:6">
      <c r="A36" s="79" t="s">
        <v>35</v>
      </c>
      <c r="B36" s="79"/>
      <c r="C36" s="79"/>
      <c r="D36" s="79"/>
      <c r="E36" s="79"/>
    </row>
    <row r="37" spans="1:6">
      <c r="B37" s="76" t="s">
        <v>19</v>
      </c>
      <c r="C37" s="76"/>
      <c r="D37" s="76"/>
      <c r="E37" s="5" t="s">
        <v>6</v>
      </c>
    </row>
    <row r="38" spans="1:6">
      <c r="A38" s="26"/>
      <c r="B38" s="26"/>
      <c r="C38" s="26"/>
      <c r="D38" s="26"/>
      <c r="E38" s="26"/>
    </row>
    <row r="39" spans="1:6">
      <c r="A39" s="79" t="s">
        <v>36</v>
      </c>
      <c r="B39" s="79"/>
      <c r="C39" s="79"/>
      <c r="D39" s="79"/>
      <c r="E39" s="79"/>
    </row>
    <row r="40" spans="1:6">
      <c r="B40" s="76" t="s">
        <v>19</v>
      </c>
      <c r="C40" s="76"/>
      <c r="D40" s="76"/>
      <c r="E40" s="5" t="s">
        <v>6</v>
      </c>
    </row>
    <row r="43" spans="1:6">
      <c r="A43" s="2" t="s">
        <v>41</v>
      </c>
    </row>
    <row r="44" spans="1:6">
      <c r="A44" s="13" t="s">
        <v>37</v>
      </c>
    </row>
    <row r="45" spans="1:6">
      <c r="A45" s="2" t="s">
        <v>43</v>
      </c>
      <c r="B45" s="14">
        <v>-4153.37</v>
      </c>
    </row>
    <row r="46" spans="1:6">
      <c r="A46" s="16" t="s">
        <v>47</v>
      </c>
      <c r="B46" s="15"/>
    </row>
    <row r="47" spans="1:6">
      <c r="A47" s="2" t="s">
        <v>39</v>
      </c>
      <c r="B47" s="15">
        <v>38850.1</v>
      </c>
      <c r="F47" s="19"/>
    </row>
    <row r="48" spans="1:6" ht="30">
      <c r="A48" s="28" t="s">
        <v>40</v>
      </c>
      <c r="B48" s="15">
        <f>E27</f>
        <v>43353.097999999991</v>
      </c>
    </row>
    <row r="49" spans="1:2">
      <c r="A49" s="13" t="s">
        <v>38</v>
      </c>
      <c r="B49" s="17">
        <f>B45+B47-B48</f>
        <v>-8656.3679999999949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 ht="13.9" customHeight="1">
      <c r="A3" s="68" t="s">
        <v>54</v>
      </c>
      <c r="B3" s="68"/>
      <c r="C3" s="68"/>
      <c r="D3" s="68"/>
      <c r="E3" s="68"/>
    </row>
    <row r="4" spans="1:5" s="1" customFormat="1" ht="15.75">
      <c r="A4" s="24" t="s">
        <v>13</v>
      </c>
      <c r="B4" s="25"/>
      <c r="C4" s="25"/>
      <c r="D4" s="69" t="s">
        <v>55</v>
      </c>
      <c r="E4" s="69"/>
    </row>
    <row r="5" spans="1:5">
      <c r="A5" s="30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>
      <c r="A9" s="70" t="s">
        <v>27</v>
      </c>
      <c r="B9" s="70"/>
      <c r="C9" s="70"/>
      <c r="D9" s="70"/>
      <c r="E9" s="70"/>
    </row>
    <row r="10" spans="1:5" ht="21" customHeight="1">
      <c r="A10" s="73" t="s">
        <v>14</v>
      </c>
      <c r="B10" s="74"/>
      <c r="C10" s="74"/>
      <c r="D10" s="74"/>
      <c r="E10" s="74"/>
    </row>
    <row r="11" spans="1:5" ht="30.6" customHeight="1">
      <c r="A11" s="70" t="s">
        <v>28</v>
      </c>
      <c r="B11" s="70"/>
      <c r="C11" s="70"/>
      <c r="D11" s="70"/>
      <c r="E11" s="70"/>
    </row>
    <row r="12" spans="1:5" ht="18.75" customHeight="1">
      <c r="A12" s="72" t="s">
        <v>15</v>
      </c>
      <c r="B12" s="75"/>
      <c r="C12" s="75"/>
      <c r="D12" s="75"/>
      <c r="E12" s="75"/>
    </row>
    <row r="13" spans="1:5" ht="20.25" customHeight="1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 ht="15.6" customHeight="1">
      <c r="A16" s="72" t="s">
        <v>16</v>
      </c>
      <c r="B16" s="75"/>
      <c r="C16" s="75"/>
      <c r="D16" s="75"/>
      <c r="E16" s="75"/>
    </row>
    <row r="17" spans="1:7" ht="30" customHeight="1">
      <c r="A17" s="70" t="s">
        <v>17</v>
      </c>
      <c r="B17" s="70"/>
      <c r="C17" s="70"/>
      <c r="D17" s="70"/>
      <c r="E17" s="70"/>
    </row>
    <row r="18" spans="1:7" ht="61.15" customHeight="1">
      <c r="A18" s="70" t="s">
        <v>29</v>
      </c>
      <c r="B18" s="70"/>
      <c r="C18" s="70"/>
      <c r="D18" s="70"/>
      <c r="E18" s="70"/>
    </row>
    <row r="19" spans="1:7" ht="28.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639.79999999999995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>
      <c r="A22" s="18" t="s">
        <v>44</v>
      </c>
      <c r="B22" s="8" t="s">
        <v>45</v>
      </c>
      <c r="C22" s="3" t="s">
        <v>4</v>
      </c>
      <c r="D22" s="3">
        <v>13.57</v>
      </c>
      <c r="E22" s="7">
        <f>D22*F20*G20</f>
        <v>26046.257999999998</v>
      </c>
    </row>
    <row r="23" spans="1:7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6909.8399999999992</v>
      </c>
    </row>
    <row r="24" spans="1:7">
      <c r="A24" s="6" t="s">
        <v>31</v>
      </c>
      <c r="B24" s="8" t="s">
        <v>56</v>
      </c>
      <c r="C24" s="3" t="s">
        <v>33</v>
      </c>
      <c r="D24" s="3"/>
      <c r="E24" s="7">
        <v>0</v>
      </c>
    </row>
    <row r="25" spans="1:7">
      <c r="A25" s="22"/>
      <c r="B25" s="23"/>
      <c r="C25" s="20"/>
      <c r="D25" s="23"/>
      <c r="E25" s="21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32956.097999999998</v>
      </c>
    </row>
    <row r="28" spans="1:7" ht="40.5" customHeight="1">
      <c r="A28" s="77" t="s">
        <v>57</v>
      </c>
      <c r="B28" s="77"/>
      <c r="C28" s="77"/>
      <c r="D28" s="77"/>
      <c r="E28" s="77"/>
    </row>
    <row r="29" spans="1:7" ht="33.75" customHeight="1">
      <c r="A29" s="70" t="s">
        <v>21</v>
      </c>
      <c r="B29" s="70"/>
      <c r="C29" s="70"/>
      <c r="D29" s="70"/>
      <c r="E29" s="70"/>
    </row>
    <row r="30" spans="1:7">
      <c r="A30" s="70" t="s">
        <v>20</v>
      </c>
      <c r="B30" s="70"/>
      <c r="C30" s="70"/>
      <c r="D30" s="70"/>
      <c r="E30" s="70"/>
    </row>
    <row r="31" spans="1:7" ht="34.5" customHeight="1">
      <c r="A31" s="70" t="s">
        <v>34</v>
      </c>
      <c r="B31" s="70"/>
      <c r="C31" s="70"/>
      <c r="D31" s="70"/>
      <c r="E31" s="70"/>
    </row>
    <row r="32" spans="1:7" ht="16.5" customHeight="1">
      <c r="A32" s="70" t="s">
        <v>18</v>
      </c>
      <c r="B32" s="70"/>
      <c r="C32" s="70"/>
      <c r="D32" s="70"/>
      <c r="E32" s="70"/>
    </row>
    <row r="33" spans="1:6">
      <c r="A33" s="78" t="s">
        <v>5</v>
      </c>
      <c r="B33" s="78"/>
      <c r="C33" s="78"/>
      <c r="D33" s="78"/>
      <c r="E33" s="78"/>
    </row>
    <row r="34" spans="1:6">
      <c r="A34" s="70" t="s">
        <v>18</v>
      </c>
      <c r="B34" s="70"/>
      <c r="C34" s="70"/>
      <c r="D34" s="70"/>
      <c r="E34" s="70"/>
    </row>
    <row r="35" spans="1:6">
      <c r="A35" s="79" t="s">
        <v>35</v>
      </c>
      <c r="B35" s="79"/>
      <c r="C35" s="79"/>
      <c r="D35" s="79"/>
      <c r="E35" s="79"/>
    </row>
    <row r="36" spans="1:6">
      <c r="B36" s="76" t="s">
        <v>19</v>
      </c>
      <c r="C36" s="76"/>
      <c r="D36" s="76"/>
      <c r="E36" s="5" t="s">
        <v>6</v>
      </c>
    </row>
    <row r="37" spans="1:6">
      <c r="A37" s="29"/>
      <c r="B37" s="29"/>
      <c r="C37" s="29"/>
      <c r="D37" s="29"/>
      <c r="E37" s="29"/>
    </row>
    <row r="38" spans="1:6">
      <c r="A38" s="79" t="s">
        <v>36</v>
      </c>
      <c r="B38" s="79"/>
      <c r="C38" s="79"/>
      <c r="D38" s="79"/>
      <c r="E38" s="79"/>
    </row>
    <row r="39" spans="1:6">
      <c r="B39" s="76" t="s">
        <v>19</v>
      </c>
      <c r="C39" s="76"/>
      <c r="D39" s="76"/>
      <c r="E39" s="5" t="s">
        <v>6</v>
      </c>
    </row>
    <row r="42" spans="1:6">
      <c r="A42" s="2" t="s">
        <v>41</v>
      </c>
    </row>
    <row r="43" spans="1:6">
      <c r="A43" s="13" t="s">
        <v>37</v>
      </c>
    </row>
    <row r="44" spans="1:6">
      <c r="A44" s="2" t="s">
        <v>43</v>
      </c>
      <c r="B44" s="14">
        <f>'1кв'!B49</f>
        <v>-8656.3679999999949</v>
      </c>
    </row>
    <row r="45" spans="1:6">
      <c r="A45" s="16" t="s">
        <v>47</v>
      </c>
      <c r="B45" s="15"/>
    </row>
    <row r="46" spans="1:6">
      <c r="A46" s="2" t="s">
        <v>39</v>
      </c>
      <c r="B46" s="15">
        <v>38787.42</v>
      </c>
      <c r="F46" s="19"/>
    </row>
    <row r="47" spans="1:6" ht="30">
      <c r="A47" s="31" t="s">
        <v>40</v>
      </c>
      <c r="B47" s="15">
        <f>E26</f>
        <v>32956.097999999998</v>
      </c>
    </row>
    <row r="48" spans="1:6">
      <c r="A48" s="13" t="s">
        <v>38</v>
      </c>
      <c r="B48" s="17">
        <f>B44+B46-B47</f>
        <v>-2825.0459999999948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C46" sqref="C4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 ht="13.9" customHeight="1">
      <c r="A3" s="68" t="s">
        <v>58</v>
      </c>
      <c r="B3" s="68"/>
      <c r="C3" s="68"/>
      <c r="D3" s="68"/>
      <c r="E3" s="68"/>
    </row>
    <row r="4" spans="1:5" s="1" customFormat="1" ht="15.75">
      <c r="A4" s="24" t="s">
        <v>13</v>
      </c>
      <c r="B4" s="25"/>
      <c r="C4" s="25"/>
      <c r="D4" s="69" t="s">
        <v>59</v>
      </c>
      <c r="E4" s="69"/>
    </row>
    <row r="5" spans="1:5">
      <c r="A5" s="34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>
      <c r="A9" s="70" t="s">
        <v>27</v>
      </c>
      <c r="B9" s="70"/>
      <c r="C9" s="70"/>
      <c r="D9" s="70"/>
      <c r="E9" s="70"/>
    </row>
    <row r="10" spans="1:5" ht="21" customHeight="1">
      <c r="A10" s="73" t="s">
        <v>14</v>
      </c>
      <c r="B10" s="74"/>
      <c r="C10" s="74"/>
      <c r="D10" s="74"/>
      <c r="E10" s="74"/>
    </row>
    <row r="11" spans="1:5" ht="30.6" customHeight="1">
      <c r="A11" s="70" t="s">
        <v>28</v>
      </c>
      <c r="B11" s="70"/>
      <c r="C11" s="70"/>
      <c r="D11" s="70"/>
      <c r="E11" s="70"/>
    </row>
    <row r="12" spans="1:5" ht="18.75" customHeight="1">
      <c r="A12" s="72" t="s">
        <v>15</v>
      </c>
      <c r="B12" s="75"/>
      <c r="C12" s="75"/>
      <c r="D12" s="75"/>
      <c r="E12" s="75"/>
    </row>
    <row r="13" spans="1:5" ht="20.25" customHeight="1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 ht="15.6" customHeight="1">
      <c r="A16" s="72" t="s">
        <v>16</v>
      </c>
      <c r="B16" s="75"/>
      <c r="C16" s="75"/>
      <c r="D16" s="75"/>
      <c r="E16" s="75"/>
    </row>
    <row r="17" spans="1:7" ht="30" customHeight="1">
      <c r="A17" s="70" t="s">
        <v>17</v>
      </c>
      <c r="B17" s="70"/>
      <c r="C17" s="70"/>
      <c r="D17" s="70"/>
      <c r="E17" s="70"/>
    </row>
    <row r="18" spans="1:7" ht="61.15" customHeight="1">
      <c r="A18" s="70" t="s">
        <v>29</v>
      </c>
      <c r="B18" s="70"/>
      <c r="C18" s="70"/>
      <c r="D18" s="70"/>
      <c r="E18" s="70"/>
    </row>
    <row r="19" spans="1:7" ht="28.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639.79999999999995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>
      <c r="A22" s="18" t="s">
        <v>44</v>
      </c>
      <c r="B22" s="8" t="s">
        <v>45</v>
      </c>
      <c r="C22" s="3" t="s">
        <v>4</v>
      </c>
      <c r="D22" s="3">
        <v>14.66</v>
      </c>
      <c r="E22" s="7">
        <f>D22*F20*G20</f>
        <v>28138.403999999995</v>
      </c>
    </row>
    <row r="23" spans="1:7">
      <c r="A23" s="6" t="s">
        <v>42</v>
      </c>
      <c r="B23" s="8" t="s">
        <v>24</v>
      </c>
      <c r="C23" s="3" t="s">
        <v>4</v>
      </c>
      <c r="D23" s="3">
        <v>3.9</v>
      </c>
      <c r="E23" s="7">
        <f>D23*F20*G20</f>
        <v>7485.66</v>
      </c>
    </row>
    <row r="24" spans="1:7">
      <c r="A24" s="6" t="s">
        <v>31</v>
      </c>
      <c r="B24" s="8" t="s">
        <v>60</v>
      </c>
      <c r="C24" s="3" t="s">
        <v>33</v>
      </c>
      <c r="D24" s="3"/>
      <c r="E24" s="7">
        <v>0</v>
      </c>
    </row>
    <row r="25" spans="1:7">
      <c r="A25" s="22"/>
      <c r="B25" s="23"/>
      <c r="C25" s="20"/>
      <c r="D25" s="23"/>
      <c r="E25" s="21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35624.063999999998</v>
      </c>
    </row>
    <row r="28" spans="1:7" ht="40.5" customHeight="1">
      <c r="A28" s="77" t="s">
        <v>61</v>
      </c>
      <c r="B28" s="77"/>
      <c r="C28" s="77"/>
      <c r="D28" s="77"/>
      <c r="E28" s="77"/>
    </row>
    <row r="29" spans="1:7" ht="33.75" customHeight="1">
      <c r="A29" s="70" t="s">
        <v>21</v>
      </c>
      <c r="B29" s="70"/>
      <c r="C29" s="70"/>
      <c r="D29" s="70"/>
      <c r="E29" s="70"/>
    </row>
    <row r="30" spans="1:7">
      <c r="A30" s="70" t="s">
        <v>20</v>
      </c>
      <c r="B30" s="70"/>
      <c r="C30" s="70"/>
      <c r="D30" s="70"/>
      <c r="E30" s="70"/>
    </row>
    <row r="31" spans="1:7" ht="34.5" customHeight="1">
      <c r="A31" s="70" t="s">
        <v>34</v>
      </c>
      <c r="B31" s="70"/>
      <c r="C31" s="70"/>
      <c r="D31" s="70"/>
      <c r="E31" s="70"/>
    </row>
    <row r="32" spans="1:7" ht="16.5" customHeight="1">
      <c r="A32" s="70" t="s">
        <v>18</v>
      </c>
      <c r="B32" s="70"/>
      <c r="C32" s="70"/>
      <c r="D32" s="70"/>
      <c r="E32" s="70"/>
    </row>
    <row r="33" spans="1:6">
      <c r="A33" s="78" t="s">
        <v>5</v>
      </c>
      <c r="B33" s="78"/>
      <c r="C33" s="78"/>
      <c r="D33" s="78"/>
      <c r="E33" s="78"/>
    </row>
    <row r="34" spans="1:6">
      <c r="A34" s="70" t="s">
        <v>18</v>
      </c>
      <c r="B34" s="70"/>
      <c r="C34" s="70"/>
      <c r="D34" s="70"/>
      <c r="E34" s="70"/>
    </row>
    <row r="35" spans="1:6">
      <c r="A35" s="79" t="s">
        <v>35</v>
      </c>
      <c r="B35" s="79"/>
      <c r="C35" s="79"/>
      <c r="D35" s="79"/>
      <c r="E35" s="79"/>
    </row>
    <row r="36" spans="1:6">
      <c r="B36" s="76" t="s">
        <v>19</v>
      </c>
      <c r="C36" s="76"/>
      <c r="D36" s="76"/>
      <c r="E36" s="5" t="s">
        <v>6</v>
      </c>
    </row>
    <row r="37" spans="1:6">
      <c r="A37" s="33"/>
      <c r="B37" s="33"/>
      <c r="C37" s="33"/>
      <c r="D37" s="33"/>
      <c r="E37" s="33"/>
    </row>
    <row r="38" spans="1:6">
      <c r="A38" s="79" t="s">
        <v>36</v>
      </c>
      <c r="B38" s="79"/>
      <c r="C38" s="79"/>
      <c r="D38" s="79"/>
      <c r="E38" s="79"/>
    </row>
    <row r="39" spans="1:6">
      <c r="B39" s="76" t="s">
        <v>19</v>
      </c>
      <c r="C39" s="76"/>
      <c r="D39" s="76"/>
      <c r="E39" s="5" t="s">
        <v>6</v>
      </c>
    </row>
    <row r="42" spans="1:6">
      <c r="A42" s="2" t="s">
        <v>41</v>
      </c>
    </row>
    <row r="43" spans="1:6">
      <c r="A43" s="13" t="s">
        <v>37</v>
      </c>
    </row>
    <row r="44" spans="1:6">
      <c r="A44" s="2" t="s">
        <v>43</v>
      </c>
      <c r="B44" s="14">
        <f>'2кв'!B48</f>
        <v>-2825.0459999999948</v>
      </c>
    </row>
    <row r="45" spans="1:6">
      <c r="A45" s="16" t="s">
        <v>62</v>
      </c>
      <c r="B45" s="15"/>
    </row>
    <row r="46" spans="1:6">
      <c r="A46" s="2" t="s">
        <v>39</v>
      </c>
      <c r="B46" s="15">
        <v>41121.97</v>
      </c>
      <c r="F46" s="19"/>
    </row>
    <row r="47" spans="1:6" ht="30">
      <c r="A47" s="32" t="s">
        <v>40</v>
      </c>
      <c r="B47" s="15">
        <f>E26</f>
        <v>35624.063999999998</v>
      </c>
    </row>
    <row r="48" spans="1:6">
      <c r="A48" s="13" t="s">
        <v>38</v>
      </c>
      <c r="B48" s="17">
        <f>B44+B46-B47</f>
        <v>2672.8600000000079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1" zoomScaleSheetLayoutView="100" workbookViewId="0">
      <selection activeCell="B24" sqref="B2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 ht="13.9" customHeight="1">
      <c r="A3" s="68" t="s">
        <v>63</v>
      </c>
      <c r="B3" s="68"/>
      <c r="C3" s="68"/>
      <c r="D3" s="68"/>
      <c r="E3" s="68"/>
    </row>
    <row r="4" spans="1:5" s="1" customFormat="1" ht="15.75">
      <c r="A4" s="24" t="s">
        <v>13</v>
      </c>
      <c r="B4" s="25"/>
      <c r="C4" s="25"/>
      <c r="D4" s="69" t="s">
        <v>64</v>
      </c>
      <c r="E4" s="69"/>
    </row>
    <row r="5" spans="1:5">
      <c r="A5" s="37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>
      <c r="A9" s="70" t="s">
        <v>27</v>
      </c>
      <c r="B9" s="70"/>
      <c r="C9" s="70"/>
      <c r="D9" s="70"/>
      <c r="E9" s="70"/>
    </row>
    <row r="10" spans="1:5" ht="21" customHeight="1">
      <c r="A10" s="73" t="s">
        <v>14</v>
      </c>
      <c r="B10" s="74"/>
      <c r="C10" s="74"/>
      <c r="D10" s="74"/>
      <c r="E10" s="74"/>
    </row>
    <row r="11" spans="1:5" ht="30.6" customHeight="1">
      <c r="A11" s="70" t="s">
        <v>28</v>
      </c>
      <c r="B11" s="70"/>
      <c r="C11" s="70"/>
      <c r="D11" s="70"/>
      <c r="E11" s="70"/>
    </row>
    <row r="12" spans="1:5" ht="18.75" customHeight="1">
      <c r="A12" s="72" t="s">
        <v>15</v>
      </c>
      <c r="B12" s="75"/>
      <c r="C12" s="75"/>
      <c r="D12" s="75"/>
      <c r="E12" s="75"/>
    </row>
    <row r="13" spans="1:5" ht="20.25" customHeight="1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 ht="15.6" customHeight="1">
      <c r="A16" s="72" t="s">
        <v>16</v>
      </c>
      <c r="B16" s="75"/>
      <c r="C16" s="75"/>
      <c r="D16" s="75"/>
      <c r="E16" s="75"/>
    </row>
    <row r="17" spans="1:7" ht="30" customHeight="1">
      <c r="A17" s="70" t="s">
        <v>17</v>
      </c>
      <c r="B17" s="70"/>
      <c r="C17" s="70"/>
      <c r="D17" s="70"/>
      <c r="E17" s="70"/>
    </row>
    <row r="18" spans="1:7" ht="61.15" customHeight="1">
      <c r="A18" s="70" t="s">
        <v>29</v>
      </c>
      <c r="B18" s="70"/>
      <c r="C18" s="70"/>
      <c r="D18" s="70"/>
      <c r="E18" s="70"/>
    </row>
    <row r="19" spans="1:7" ht="28.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639.79999999999995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>
      <c r="A22" s="18" t="s">
        <v>44</v>
      </c>
      <c r="B22" s="8" t="s">
        <v>45</v>
      </c>
      <c r="C22" s="3" t="s">
        <v>4</v>
      </c>
      <c r="D22" s="3">
        <v>14.66</v>
      </c>
      <c r="E22" s="7">
        <f>D22*F20*G20</f>
        <v>28138.403999999995</v>
      </c>
    </row>
    <row r="23" spans="1:7">
      <c r="A23" s="6" t="s">
        <v>42</v>
      </c>
      <c r="B23" s="8" t="s">
        <v>24</v>
      </c>
      <c r="C23" s="3" t="s">
        <v>4</v>
      </c>
      <c r="D23" s="3">
        <v>3.9</v>
      </c>
      <c r="E23" s="7">
        <f>D23*F20*G20</f>
        <v>7485.66</v>
      </c>
    </row>
    <row r="24" spans="1:7">
      <c r="A24" s="6" t="s">
        <v>31</v>
      </c>
      <c r="B24" s="8" t="s">
        <v>91</v>
      </c>
      <c r="C24" s="3" t="s">
        <v>33</v>
      </c>
      <c r="D24" s="3"/>
      <c r="E24" s="7">
        <v>0</v>
      </c>
    </row>
    <row r="25" spans="1:7">
      <c r="A25" s="22"/>
      <c r="B25" s="23"/>
      <c r="C25" s="20"/>
      <c r="D25" s="23"/>
      <c r="E25" s="21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35624.063999999998</v>
      </c>
    </row>
    <row r="28" spans="1:7" ht="40.5" customHeight="1">
      <c r="A28" s="77" t="s">
        <v>65</v>
      </c>
      <c r="B28" s="77"/>
      <c r="C28" s="77"/>
      <c r="D28" s="77"/>
      <c r="E28" s="77"/>
    </row>
    <row r="29" spans="1:7" ht="33.75" customHeight="1">
      <c r="A29" s="70" t="s">
        <v>21</v>
      </c>
      <c r="B29" s="70"/>
      <c r="C29" s="70"/>
      <c r="D29" s="70"/>
      <c r="E29" s="70"/>
    </row>
    <row r="30" spans="1:7">
      <c r="A30" s="70" t="s">
        <v>20</v>
      </c>
      <c r="B30" s="70"/>
      <c r="C30" s="70"/>
      <c r="D30" s="70"/>
      <c r="E30" s="70"/>
    </row>
    <row r="31" spans="1:7" ht="34.5" customHeight="1">
      <c r="A31" s="70" t="s">
        <v>34</v>
      </c>
      <c r="B31" s="70"/>
      <c r="C31" s="70"/>
      <c r="D31" s="70"/>
      <c r="E31" s="70"/>
    </row>
    <row r="32" spans="1:7" ht="16.5" customHeight="1">
      <c r="A32" s="70" t="s">
        <v>18</v>
      </c>
      <c r="B32" s="70"/>
      <c r="C32" s="70"/>
      <c r="D32" s="70"/>
      <c r="E32" s="70"/>
    </row>
    <row r="33" spans="1:6">
      <c r="A33" s="78" t="s">
        <v>5</v>
      </c>
      <c r="B33" s="78"/>
      <c r="C33" s="78"/>
      <c r="D33" s="78"/>
      <c r="E33" s="78"/>
    </row>
    <row r="34" spans="1:6">
      <c r="A34" s="70" t="s">
        <v>18</v>
      </c>
      <c r="B34" s="70"/>
      <c r="C34" s="70"/>
      <c r="D34" s="70"/>
      <c r="E34" s="70"/>
    </row>
    <row r="35" spans="1:6">
      <c r="A35" s="79" t="s">
        <v>35</v>
      </c>
      <c r="B35" s="79"/>
      <c r="C35" s="79"/>
      <c r="D35" s="79"/>
      <c r="E35" s="79"/>
    </row>
    <row r="36" spans="1:6">
      <c r="B36" s="76" t="s">
        <v>19</v>
      </c>
      <c r="C36" s="76"/>
      <c r="D36" s="76"/>
      <c r="E36" s="5" t="s">
        <v>6</v>
      </c>
    </row>
    <row r="37" spans="1:6">
      <c r="A37" s="36"/>
      <c r="B37" s="36"/>
      <c r="C37" s="36"/>
      <c r="D37" s="36"/>
      <c r="E37" s="36"/>
    </row>
    <row r="38" spans="1:6">
      <c r="A38" s="79" t="s">
        <v>36</v>
      </c>
      <c r="B38" s="79"/>
      <c r="C38" s="79"/>
      <c r="D38" s="79"/>
      <c r="E38" s="79"/>
    </row>
    <row r="39" spans="1:6">
      <c r="B39" s="76" t="s">
        <v>19</v>
      </c>
      <c r="C39" s="76"/>
      <c r="D39" s="76"/>
      <c r="E39" s="5" t="s">
        <v>6</v>
      </c>
    </row>
    <row r="42" spans="1:6">
      <c r="A42" s="2" t="s">
        <v>41</v>
      </c>
    </row>
    <row r="43" spans="1:6">
      <c r="A43" s="13" t="s">
        <v>37</v>
      </c>
    </row>
    <row r="44" spans="1:6">
      <c r="A44" s="2" t="s">
        <v>43</v>
      </c>
      <c r="B44" s="14">
        <f>'3кв'!B48</f>
        <v>2672.8600000000079</v>
      </c>
    </row>
    <row r="45" spans="1:6">
      <c r="A45" s="16" t="s">
        <v>62</v>
      </c>
      <c r="B45" s="15"/>
    </row>
    <row r="46" spans="1:6">
      <c r="A46" s="2" t="s">
        <v>39</v>
      </c>
      <c r="B46" s="15">
        <v>41693.5</v>
      </c>
      <c r="F46" s="19"/>
    </row>
    <row r="47" spans="1:6" ht="30">
      <c r="A47" s="35" t="s">
        <v>40</v>
      </c>
      <c r="B47" s="15">
        <f>E26</f>
        <v>35624.063999999998</v>
      </c>
    </row>
    <row r="48" spans="1:6">
      <c r="A48" s="13" t="s">
        <v>38</v>
      </c>
      <c r="B48" s="17">
        <f>B44+B46-B47</f>
        <v>8742.2960000000094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4" zoomScaleSheetLayoutView="100" workbookViewId="0">
      <selection activeCell="B29" sqref="B29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2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2" t="s">
        <v>66</v>
      </c>
      <c r="B1" s="82"/>
      <c r="C1" s="82"/>
      <c r="D1" s="38"/>
    </row>
    <row r="2" spans="1:5">
      <c r="A2" s="83" t="s">
        <v>67</v>
      </c>
      <c r="B2" s="83"/>
      <c r="C2" s="83"/>
      <c r="D2" s="39"/>
    </row>
    <row r="3" spans="1:5">
      <c r="A3" s="83" t="s">
        <v>68</v>
      </c>
      <c r="B3" s="83"/>
      <c r="C3" s="83"/>
      <c r="D3" s="39"/>
    </row>
    <row r="4" spans="1:5">
      <c r="A4" s="82" t="s">
        <v>88</v>
      </c>
      <c r="B4" s="82"/>
      <c r="C4" s="82"/>
      <c r="D4" s="38"/>
    </row>
    <row r="5" spans="1:5">
      <c r="A5" s="84"/>
      <c r="B5" s="84"/>
      <c r="C5" s="84"/>
    </row>
    <row r="6" spans="1:5">
      <c r="A6" s="39"/>
      <c r="B6" s="40" t="s">
        <v>69</v>
      </c>
      <c r="C6" s="41">
        <f>'1кв'!B45</f>
        <v>-4153.37</v>
      </c>
      <c r="D6" s="42"/>
    </row>
    <row r="7" spans="1:5">
      <c r="A7" s="39"/>
      <c r="B7" s="40" t="s">
        <v>89</v>
      </c>
      <c r="C7" s="43"/>
      <c r="D7" s="42"/>
    </row>
    <row r="8" spans="1:5">
      <c r="A8" s="44" t="s">
        <v>70</v>
      </c>
      <c r="B8" s="45" t="s">
        <v>71</v>
      </c>
      <c r="C8" s="46">
        <f>'1кв'!B47+'2кв'!B46+'3кв'!B46+'4кв'!B46</f>
        <v>160452.99</v>
      </c>
      <c r="D8" s="47"/>
    </row>
    <row r="9" spans="1:5">
      <c r="A9" s="25"/>
      <c r="B9" s="45" t="s">
        <v>72</v>
      </c>
      <c r="C9" s="43">
        <f>SUM(C8:C8)</f>
        <v>160452.99</v>
      </c>
      <c r="D9" s="42"/>
    </row>
    <row r="10" spans="1:5">
      <c r="B10" s="80"/>
      <c r="C10" s="81"/>
      <c r="D10" s="48"/>
    </row>
    <row r="11" spans="1:5">
      <c r="A11" s="49" t="s">
        <v>73</v>
      </c>
      <c r="B11" s="18" t="s">
        <v>74</v>
      </c>
      <c r="C11" s="50">
        <f>'1кв'!E22+'2кв'!E22+'3кв'!E22+'4кв'!E22</f>
        <v>108369.32399999998</v>
      </c>
      <c r="D11" s="48"/>
    </row>
    <row r="12" spans="1:5">
      <c r="B12" s="51" t="s">
        <v>42</v>
      </c>
      <c r="C12" s="50">
        <f>'1кв'!E23+'2кв'!E23+'3кв'!E23+'4кв'!E23</f>
        <v>28790.999999999996</v>
      </c>
      <c r="D12" s="48"/>
      <c r="E12" s="52"/>
    </row>
    <row r="13" spans="1:5" ht="31.5">
      <c r="B13" s="51" t="s">
        <v>75</v>
      </c>
      <c r="C13" s="50">
        <f>'1кв'!E24</f>
        <v>2372.2799999999997</v>
      </c>
      <c r="D13" s="48"/>
    </row>
    <row r="14" spans="1:5">
      <c r="A14" s="49"/>
      <c r="B14" s="53" t="s">
        <v>31</v>
      </c>
      <c r="C14" s="54">
        <f>'1кв'!E25+'2кв'!E24+'3кв'!E24+'4кв'!E24</f>
        <v>4529.2</v>
      </c>
      <c r="D14" s="48"/>
    </row>
    <row r="15" spans="1:5">
      <c r="A15" s="49"/>
      <c r="B15" s="55" t="s">
        <v>90</v>
      </c>
      <c r="C15" s="50">
        <f>'1кв'!E26</f>
        <v>3495.52</v>
      </c>
      <c r="D15" s="48"/>
    </row>
    <row r="16" spans="1:5">
      <c r="A16" s="49"/>
      <c r="B16" s="63" t="s">
        <v>76</v>
      </c>
      <c r="C16" s="50">
        <f>SUM(C17:C18)</f>
        <v>0</v>
      </c>
      <c r="D16" s="48"/>
    </row>
    <row r="17" spans="1:5">
      <c r="A17" s="49"/>
      <c r="B17" s="63" t="s">
        <v>77</v>
      </c>
      <c r="C17" s="50"/>
      <c r="D17" s="48"/>
    </row>
    <row r="18" spans="1:5">
      <c r="A18" s="49"/>
      <c r="B18" s="55"/>
      <c r="C18" s="50"/>
      <c r="D18" s="48"/>
    </row>
    <row r="19" spans="1:5">
      <c r="A19" s="49"/>
      <c r="B19" s="56" t="s">
        <v>78</v>
      </c>
      <c r="C19" s="43">
        <f>SUM(C11:C16)</f>
        <v>147557.32399999996</v>
      </c>
      <c r="D19" s="48"/>
    </row>
    <row r="20" spans="1:5">
      <c r="A20" s="49"/>
      <c r="B20" s="57" t="s">
        <v>79</v>
      </c>
      <c r="C20" s="41">
        <f>C6+C9-C19</f>
        <v>8742.2960000000312</v>
      </c>
      <c r="D20" s="48"/>
    </row>
    <row r="21" spans="1:5">
      <c r="A21" s="49"/>
      <c r="B21" s="44"/>
      <c r="C21" s="58"/>
      <c r="D21" s="48"/>
    </row>
    <row r="22" spans="1:5">
      <c r="A22" s="49"/>
      <c r="B22" s="44" t="s">
        <v>80</v>
      </c>
      <c r="C22" s="58"/>
      <c r="D22" s="48"/>
    </row>
    <row r="23" spans="1:5">
      <c r="A23" s="49"/>
      <c r="B23" s="44" t="s">
        <v>81</v>
      </c>
      <c r="C23" s="44">
        <v>13077.31</v>
      </c>
      <c r="D23" s="48"/>
    </row>
    <row r="24" spans="1:5">
      <c r="B24" s="59" t="s">
        <v>82</v>
      </c>
      <c r="C24" s="44">
        <v>12740.74</v>
      </c>
      <c r="D24" s="48"/>
      <c r="E24" s="52"/>
    </row>
    <row r="25" spans="1:5">
      <c r="B25" s="44" t="s">
        <v>83</v>
      </c>
      <c r="C25" s="44">
        <f>C23-C24</f>
        <v>336.56999999999971</v>
      </c>
      <c r="D25" s="48"/>
    </row>
    <row r="26" spans="1:5">
      <c r="B26" s="44"/>
      <c r="C26" s="58"/>
      <c r="D26" s="48"/>
    </row>
    <row r="27" spans="1:5">
      <c r="B27" s="60"/>
      <c r="C27" s="61"/>
      <c r="D27" s="48"/>
    </row>
    <row r="28" spans="1:5">
      <c r="B28" s="44"/>
      <c r="C28" s="58"/>
      <c r="D28" s="48"/>
    </row>
    <row r="29" spans="1:5">
      <c r="B29" s="44"/>
      <c r="C29" s="58"/>
      <c r="D29" s="48"/>
    </row>
    <row r="30" spans="1:5">
      <c r="B30" s="44" t="s">
        <v>84</v>
      </c>
      <c r="C30" s="58"/>
      <c r="D30" s="48"/>
    </row>
    <row r="31" spans="1:5">
      <c r="B31" s="44" t="s">
        <v>85</v>
      </c>
      <c r="C31" s="58"/>
      <c r="D31" s="48"/>
    </row>
    <row r="32" spans="1:5">
      <c r="B32" s="44" t="s">
        <v>87</v>
      </c>
      <c r="C32" s="58"/>
      <c r="D32" s="48"/>
    </row>
    <row r="33" spans="1:4">
      <c r="B33" s="44"/>
      <c r="C33" s="58"/>
      <c r="D33" s="48"/>
    </row>
    <row r="34" spans="1:4">
      <c r="B34" s="44"/>
      <c r="C34" s="58"/>
      <c r="D34" s="48"/>
    </row>
    <row r="35" spans="1:4">
      <c r="A35" s="1" t="s">
        <v>86</v>
      </c>
      <c r="B35" s="44"/>
      <c r="C35" s="58"/>
      <c r="D35" s="48"/>
    </row>
    <row r="36" spans="1:4">
      <c r="B36" s="44"/>
      <c r="C36" s="58"/>
      <c r="D36" s="48"/>
    </row>
    <row r="37" spans="1:4">
      <c r="D37" s="48"/>
    </row>
    <row r="38" spans="1:4">
      <c r="D38" s="48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2023-03-02T11:24:51Z</dcterms:modified>
</cp:coreProperties>
</file>