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 кв" sheetId="20" r:id="rId1"/>
    <sheet name="2кв" sheetId="21" r:id="rId2"/>
    <sheet name="3кв" sheetId="22" r:id="rId3"/>
    <sheet name="4кв" sheetId="23" r:id="rId4"/>
    <sheet name="отчет" sheetId="24" r:id="rId5"/>
  </sheets>
  <externalReferences>
    <externalReference r:id="rId6"/>
  </externalReferences>
  <definedNames>
    <definedName name="_xlnm.Print_Area" localSheetId="0">'1 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'4кв'!$A$1:$E$47</definedName>
    <definedName name="_xlnm.Print_Area" localSheetId="4">отчет!$A$1:$C$37</definedName>
  </definedNames>
  <calcPr calcId="124519" refMode="R1C1"/>
</workbook>
</file>

<file path=xl/calcChain.xml><?xml version="1.0" encoding="utf-8"?>
<calcChain xmlns="http://schemas.openxmlformats.org/spreadsheetml/2006/main">
  <c r="C12" i="24"/>
  <c r="E26" i="23"/>
  <c r="C18" i="24"/>
  <c r="C14"/>
  <c r="C13"/>
  <c r="C11"/>
  <c r="C8"/>
  <c r="C9" s="1"/>
  <c r="C6"/>
  <c r="C26"/>
  <c r="C17"/>
  <c r="C15" s="1"/>
  <c r="C20" l="1"/>
  <c r="C21" s="1"/>
  <c r="B43" i="23" l="1"/>
  <c r="E23"/>
  <c r="E22"/>
  <c r="F20"/>
  <c r="B46" l="1"/>
  <c r="B47" s="1"/>
  <c r="B44" i="22"/>
  <c r="E25"/>
  <c r="E22"/>
  <c r="F20"/>
  <c r="E23" s="1"/>
  <c r="E27" l="1"/>
  <c r="B47" s="1"/>
  <c r="B48" s="1"/>
  <c r="B44" i="21"/>
  <c r="F20"/>
  <c r="E23" s="1"/>
  <c r="E22" l="1"/>
  <c r="E27" s="1"/>
  <c r="B47" s="1"/>
  <c r="B48" s="1"/>
  <c r="E27" i="20"/>
  <c r="E23" l="1"/>
  <c r="F20"/>
  <c r="E24" s="1"/>
  <c r="E22" l="1"/>
  <c r="B47" s="1"/>
  <c r="B48" l="1"/>
</calcChain>
</file>

<file path=xl/sharedStrings.xml><?xml version="1.0" encoding="utf-8"?>
<sst xmlns="http://schemas.openxmlformats.org/spreadsheetml/2006/main" count="254" uniqueCount="92">
  <si>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</si>
  <si>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</si>
  <si>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</si>
  <si>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</si>
  <si>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</si>
  <si>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</si>
  <si>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</si>
  <si>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</si>
  <si>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</si>
  <si>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</si>
  <si>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</si>
  <si>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</si>
  <si>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</si>
  <si>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</si>
  <si>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</si>
  <si>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</si>
  <si>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</si>
  <si>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</si>
  <si>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</si>
  <si>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</si>
  <si>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</si>
  <si>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</si>
  <si>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</si>
  <si>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</si>
  <si>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</si>
  <si>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</si>
  <si>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11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</si>
  <si>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Шматовой Натальи Сергеевны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</si>
  <si>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№32 от 28.05.2013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</si>
  <si>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№32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</si>
  <si>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</si>
  <si>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</si>
  <si>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</si>
  <si>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</si>
  <si>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</si>
  <si>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</si>
  <si>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</si>
  <si>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</si>
  <si>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Общая площадь квартир - 638,6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</si>
  <si>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</si>
  <si>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</si>
  <si>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</si>
  <si>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</si>
  <si>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</si>
  <si>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Заказчик - Собственники МКД, в лице председателя совета МКД Шматовой Н.С.</t>
  </si>
  <si>
    <t>Услуги по содержанию многоквартирного дома</t>
  </si>
  <si>
    <t xml:space="preserve">Обработка подъездов хлорсодержащими растворами опрыскивание 1 раз в неделю </t>
  </si>
  <si>
    <t>Предъявлено населению 34086,33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</si>
  <si>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</si>
  <si>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</si>
  <si>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тридцать четыре тысячи шестьсот девять рублей 40 копеек</t>
  </si>
  <si>
    <t>Реконструкция качели, изготовление стенда</t>
  </si>
  <si>
    <t>2 квартал</t>
  </si>
  <si>
    <t>за 2 квартал 2022 года</t>
  </si>
  <si>
    <t>"30" 06 2022 г.</t>
  </si>
  <si>
    <t xml:space="preserve">           2. Всего за период с "01" 04 2022 г. по "30" 06 2022 г. выполнено работ (оказано услуг) на общую сумму тридцать четыре тысячи триста пятьдесят пять рублей 88 копеек</t>
  </si>
  <si>
    <t>за 3 квартал 2022 года</t>
  </si>
  <si>
    <t>"30" 09 2022 г.</t>
  </si>
  <si>
    <t>3 квартал</t>
  </si>
  <si>
    <t>Ремонт, установка урны</t>
  </si>
  <si>
    <t xml:space="preserve">           2. Всего за период с "01" 07 2022 г. по "30" 09 2022 г. выполнено работ (оказано услуг) на общую сумму тридцать шесть тысяч шестьсот десять рублей 34 копейки</t>
  </si>
  <si>
    <t>Предъявлено населению 36579,51</t>
  </si>
  <si>
    <t>за 4 квартал 2022 года</t>
  </si>
  <si>
    <t>"31" 12 2022 г.</t>
  </si>
  <si>
    <t>4 квартал</t>
  </si>
  <si>
    <t xml:space="preserve">           2. Всего за период с "01" 10 2022 г. по "31" 12 2022 г. выполнено работ (оказано услуг) на общую сумму тридцать три тысячи шестьсот шестьдесят два рубля 76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</si>
  <si>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</si>
  <si>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</si>
  <si>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</si>
  <si>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</si>
  <si>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</si>
  <si>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</si>
  <si>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</si>
  <si>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</si>
  <si>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</si>
  <si>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</si>
  <si>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</si>
  <si>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   *Реконструкция качели, изготовление стенда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</si>
  <si>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</si>
  <si>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</si>
  <si>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</si>
  <si>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</si>
  <si>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</si>
  <si>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</si>
  <si>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</si>
  <si>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</si>
  <si>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</si>
  <si>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</si>
  <si>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_____________________________________________</t>
  </si>
  <si>
    <t>по ж.д. ул. Свердлова д.11</t>
  </si>
  <si>
    <t>Начислено всего 141331,68</t>
  </si>
  <si>
    <t xml:space="preserve">       *Ремонт, установка урны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</si>
</sst>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0" fontId="13" fillId="0" borderId="1" xfId="0" applyFont="1" applyBorder="1" applyAlignment="1">
      <alignment wrapText="1"/>
    </xf>
    <xf numFmtId="43" fontId="3" fillId="2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2">
          <cell r="E22">
            <v>23796.108000000004</v>
          </cell>
        </row>
      </sheetData>
      <sheetData sheetId="1">
        <row r="22">
          <cell r="E22">
            <v>23796.108000000004</v>
          </cell>
        </row>
        <row r="25">
          <cell r="E25">
            <v>2505.6999999999998</v>
          </cell>
        </row>
      </sheetData>
      <sheetData sheetId="2">
        <row r="22">
          <cell r="E22">
            <v>25705.908000000003</v>
          </cell>
        </row>
      </sheetData>
      <sheetData sheetId="3">
        <row r="22">
          <cell r="E22">
            <v>25705.908000000003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D52" sqref="D52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62" t="s">
        <v>11</v>
      </c>
      <c r="B1" s="62"/>
      <c r="C1" s="62"/>
      <c r="D1" s="62"/>
      <c r="E1" s="62"/>
    </row>
    <row r="2" spans="1:5" ht="32.25" customHeight="1">
      <c r="A2" s="63" t="s">
        <v>12</v>
      </c>
      <c r="B2" s="64"/>
      <c r="C2" s="64"/>
      <c r="D2" s="64"/>
      <c r="E2" s="64"/>
    </row>
    <row r="3" spans="1:5">
      <c r="A3" s="65" t="s">
        <v>48</v>
      </c>
      <c r="B3" s="65"/>
      <c r="C3" s="65"/>
      <c r="D3" s="65"/>
      <c r="E3" s="65"/>
    </row>
    <row r="4" spans="1:5" s="1" customFormat="1" ht="15.75">
      <c r="A4" s="19" t="s">
        <v>13</v>
      </c>
      <c r="B4" s="20"/>
      <c r="C4" s="20"/>
      <c r="D4" s="66" t="s">
        <v>49</v>
      </c>
      <c r="E4" s="66"/>
    </row>
    <row r="5" spans="1:5">
      <c r="A5" s="22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61" t="s">
        <v>26</v>
      </c>
      <c r="B7" s="61"/>
      <c r="C7" s="61"/>
      <c r="D7" s="61"/>
      <c r="E7" s="61"/>
    </row>
    <row r="8" spans="1:5">
      <c r="A8" s="69" t="s">
        <v>1</v>
      </c>
      <c r="B8" s="69"/>
      <c r="C8" s="69"/>
      <c r="D8" s="69"/>
      <c r="E8" s="69"/>
    </row>
    <row r="9" spans="1:5">
      <c r="A9" s="67" t="s">
        <v>27</v>
      </c>
      <c r="B9" s="67"/>
      <c r="C9" s="67"/>
      <c r="D9" s="67"/>
      <c r="E9" s="67"/>
    </row>
    <row r="10" spans="1:5" ht="26.25" customHeight="1">
      <c r="A10" s="70" t="s">
        <v>14</v>
      </c>
      <c r="B10" s="71"/>
      <c r="C10" s="71"/>
      <c r="D10" s="71"/>
      <c r="E10" s="71"/>
    </row>
    <row r="11" spans="1:5" ht="29.25" customHeight="1">
      <c r="A11" s="67" t="s">
        <v>28</v>
      </c>
      <c r="B11" s="67"/>
      <c r="C11" s="67"/>
      <c r="D11" s="67"/>
      <c r="E11" s="67"/>
    </row>
    <row r="12" spans="1:5">
      <c r="A12" s="69" t="s">
        <v>15</v>
      </c>
      <c r="B12" s="72"/>
      <c r="C12" s="72"/>
      <c r="D12" s="72"/>
      <c r="E12" s="72"/>
    </row>
    <row r="13" spans="1:5">
      <c r="A13" s="67" t="s">
        <v>22</v>
      </c>
      <c r="B13" s="67"/>
      <c r="C13" s="67"/>
      <c r="D13" s="67"/>
      <c r="E13" s="67"/>
    </row>
    <row r="14" spans="1:5" ht="11.25" customHeight="1">
      <c r="A14" s="69" t="s">
        <v>2</v>
      </c>
      <c r="B14" s="72"/>
      <c r="C14" s="72"/>
      <c r="D14" s="72"/>
      <c r="E14" s="72"/>
    </row>
    <row r="15" spans="1:5">
      <c r="A15" s="67" t="s">
        <v>23</v>
      </c>
      <c r="B15" s="67"/>
      <c r="C15" s="67"/>
      <c r="D15" s="67"/>
      <c r="E15" s="67"/>
    </row>
    <row r="16" spans="1:5" ht="10.5" customHeight="1">
      <c r="A16" s="69" t="s">
        <v>16</v>
      </c>
      <c r="B16" s="72"/>
      <c r="C16" s="72"/>
      <c r="D16" s="72"/>
      <c r="E16" s="72"/>
    </row>
    <row r="17" spans="1:7" ht="30.75" customHeight="1">
      <c r="A17" s="67" t="s">
        <v>17</v>
      </c>
      <c r="B17" s="67"/>
      <c r="C17" s="67"/>
      <c r="D17" s="67"/>
      <c r="E17" s="67"/>
    </row>
    <row r="18" spans="1:7" ht="63.75" customHeight="1">
      <c r="A18" s="67" t="s">
        <v>29</v>
      </c>
      <c r="B18" s="67"/>
      <c r="C18" s="67"/>
      <c r="D18" s="67"/>
      <c r="E18" s="67"/>
    </row>
    <row r="19" spans="1:7" ht="33.75" customHeight="1">
      <c r="A19" s="68" t="s">
        <v>30</v>
      </c>
      <c r="B19" s="68"/>
      <c r="C19" s="68"/>
      <c r="D19" s="68"/>
      <c r="E19" s="68"/>
    </row>
    <row r="20" spans="1:7">
      <c r="A20" s="68"/>
      <c r="B20" s="68"/>
      <c r="C20" s="68"/>
      <c r="D20" s="68"/>
      <c r="E20" s="68"/>
      <c r="F20" s="2">
        <f>128.7+509.9</f>
        <v>638.59999999999991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8" t="s">
        <v>43</v>
      </c>
      <c r="C22" s="3" t="s">
        <v>4</v>
      </c>
      <c r="D22" s="3">
        <v>12.61</v>
      </c>
      <c r="E22" s="7">
        <f>D22*F20*G20</f>
        <v>24158.237999999994</v>
      </c>
    </row>
    <row r="23" spans="1:7" ht="45">
      <c r="A23" s="6" t="s">
        <v>46</v>
      </c>
      <c r="B23" s="8" t="s">
        <v>32</v>
      </c>
      <c r="C23" s="3" t="s">
        <v>4</v>
      </c>
      <c r="D23" s="3"/>
      <c r="E23" s="7">
        <f>790.76*3</f>
        <v>2372.2799999999997</v>
      </c>
    </row>
    <row r="24" spans="1:7">
      <c r="A24" s="6" t="s">
        <v>41</v>
      </c>
      <c r="B24" s="8" t="s">
        <v>24</v>
      </c>
      <c r="C24" s="3" t="s">
        <v>4</v>
      </c>
      <c r="D24" s="3">
        <v>3.6</v>
      </c>
      <c r="E24" s="7">
        <f>D24*F20*G20</f>
        <v>6896.8799999999992</v>
      </c>
    </row>
    <row r="25" spans="1:7">
      <c r="A25" s="6" t="s">
        <v>31</v>
      </c>
      <c r="B25" s="8" t="s">
        <v>32</v>
      </c>
      <c r="C25" s="3" t="s">
        <v>33</v>
      </c>
      <c r="D25" s="3"/>
      <c r="E25" s="7">
        <v>1182</v>
      </c>
    </row>
    <row r="26" spans="1:7">
      <c r="A26" s="24"/>
      <c r="B26" s="8"/>
      <c r="C26" s="3"/>
      <c r="D26" s="3"/>
      <c r="E26" s="7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34609.397999999994</v>
      </c>
    </row>
    <row r="29" spans="1:7" ht="29.25" customHeight="1">
      <c r="A29" s="74" t="s">
        <v>50</v>
      </c>
      <c r="B29" s="74"/>
      <c r="C29" s="74"/>
      <c r="D29" s="74"/>
      <c r="E29" s="74"/>
    </row>
    <row r="30" spans="1:7" ht="29.25" customHeight="1">
      <c r="A30" s="67" t="s">
        <v>21</v>
      </c>
      <c r="B30" s="67"/>
      <c r="C30" s="67"/>
      <c r="D30" s="67"/>
      <c r="E30" s="67"/>
    </row>
    <row r="31" spans="1:7">
      <c r="A31" s="67" t="s">
        <v>20</v>
      </c>
      <c r="B31" s="67"/>
      <c r="C31" s="67"/>
      <c r="D31" s="67"/>
      <c r="E31" s="67"/>
    </row>
    <row r="32" spans="1:7" ht="30" customHeight="1">
      <c r="A32" s="67" t="s">
        <v>34</v>
      </c>
      <c r="B32" s="67"/>
      <c r="C32" s="67"/>
      <c r="D32" s="67"/>
      <c r="E32" s="67"/>
    </row>
    <row r="33" spans="1:5">
      <c r="A33" s="67" t="s">
        <v>18</v>
      </c>
      <c r="B33" s="67"/>
      <c r="C33" s="67"/>
      <c r="D33" s="67"/>
      <c r="E33" s="67"/>
    </row>
    <row r="34" spans="1:5">
      <c r="A34" s="75" t="s">
        <v>5</v>
      </c>
      <c r="B34" s="75"/>
      <c r="C34" s="75"/>
      <c r="D34" s="75"/>
      <c r="E34" s="75"/>
    </row>
    <row r="35" spans="1:5">
      <c r="A35" s="67" t="s">
        <v>18</v>
      </c>
      <c r="B35" s="67"/>
      <c r="C35" s="67"/>
      <c r="D35" s="67"/>
      <c r="E35" s="67"/>
    </row>
    <row r="36" spans="1:5">
      <c r="A36" s="76" t="s">
        <v>35</v>
      </c>
      <c r="B36" s="76"/>
      <c r="C36" s="76"/>
      <c r="D36" s="76"/>
      <c r="E36" s="76"/>
    </row>
    <row r="37" spans="1:5">
      <c r="B37" s="73" t="s">
        <v>19</v>
      </c>
      <c r="C37" s="73"/>
      <c r="D37" s="73"/>
      <c r="E37" s="5" t="s">
        <v>6</v>
      </c>
    </row>
    <row r="38" spans="1:5">
      <c r="A38" s="21"/>
      <c r="B38" s="21"/>
      <c r="C38" s="21"/>
      <c r="D38" s="21"/>
      <c r="E38" s="21"/>
    </row>
    <row r="39" spans="1:5">
      <c r="A39" s="76" t="s">
        <v>44</v>
      </c>
      <c r="B39" s="76"/>
      <c r="C39" s="76"/>
      <c r="D39" s="76"/>
      <c r="E39" s="76"/>
    </row>
    <row r="40" spans="1:5">
      <c r="B40" s="73" t="s">
        <v>19</v>
      </c>
      <c r="C40" s="73"/>
      <c r="D40" s="73"/>
      <c r="E40" s="5" t="s">
        <v>6</v>
      </c>
    </row>
    <row r="42" spans="1:5">
      <c r="A42" s="2" t="s">
        <v>38</v>
      </c>
    </row>
    <row r="43" spans="1:5">
      <c r="A43" s="13" t="s">
        <v>36</v>
      </c>
    </row>
    <row r="44" spans="1:5">
      <c r="A44" s="2" t="s">
        <v>42</v>
      </c>
      <c r="B44" s="14">
        <v>551.37</v>
      </c>
    </row>
    <row r="45" spans="1:5">
      <c r="A45" s="16" t="s">
        <v>47</v>
      </c>
      <c r="B45" s="15"/>
    </row>
    <row r="46" spans="1:5">
      <c r="A46" s="2" t="s">
        <v>39</v>
      </c>
      <c r="B46" s="15">
        <v>36177.440000000002</v>
      </c>
    </row>
    <row r="47" spans="1:5" ht="30">
      <c r="A47" s="23" t="s">
        <v>40</v>
      </c>
      <c r="B47" s="15">
        <f>E27</f>
        <v>34609.397999999994</v>
      </c>
    </row>
    <row r="48" spans="1:5">
      <c r="A48" s="13" t="s">
        <v>37</v>
      </c>
      <c r="B48" s="17">
        <f>B44+B46-B47</f>
        <v>2119.4120000000112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B47" sqref="B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62" t="s">
        <v>11</v>
      </c>
      <c r="B1" s="62"/>
      <c r="C1" s="62"/>
      <c r="D1" s="62"/>
      <c r="E1" s="62"/>
    </row>
    <row r="2" spans="1:5" ht="32.25" customHeight="1">
      <c r="A2" s="63" t="s">
        <v>12</v>
      </c>
      <c r="B2" s="64"/>
      <c r="C2" s="64"/>
      <c r="D2" s="64"/>
      <c r="E2" s="64"/>
    </row>
    <row r="3" spans="1:5">
      <c r="A3" s="65" t="s">
        <v>53</v>
      </c>
      <c r="B3" s="65"/>
      <c r="C3" s="65"/>
      <c r="D3" s="65"/>
      <c r="E3" s="65"/>
    </row>
    <row r="4" spans="1:5" s="1" customFormat="1" ht="15.75">
      <c r="A4" s="19" t="s">
        <v>13</v>
      </c>
      <c r="B4" s="20"/>
      <c r="C4" s="20"/>
      <c r="D4" s="66" t="s">
        <v>54</v>
      </c>
      <c r="E4" s="66"/>
    </row>
    <row r="5" spans="1:5">
      <c r="A5" s="26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61" t="s">
        <v>26</v>
      </c>
      <c r="B7" s="61"/>
      <c r="C7" s="61"/>
      <c r="D7" s="61"/>
      <c r="E7" s="61"/>
    </row>
    <row r="8" spans="1:5">
      <c r="A8" s="69" t="s">
        <v>1</v>
      </c>
      <c r="B8" s="69"/>
      <c r="C8" s="69"/>
      <c r="D8" s="69"/>
      <c r="E8" s="69"/>
    </row>
    <row r="9" spans="1:5">
      <c r="A9" s="67" t="s">
        <v>27</v>
      </c>
      <c r="B9" s="67"/>
      <c r="C9" s="67"/>
      <c r="D9" s="67"/>
      <c r="E9" s="67"/>
    </row>
    <row r="10" spans="1:5" ht="26.25" customHeight="1">
      <c r="A10" s="70" t="s">
        <v>14</v>
      </c>
      <c r="B10" s="71"/>
      <c r="C10" s="71"/>
      <c r="D10" s="71"/>
      <c r="E10" s="71"/>
    </row>
    <row r="11" spans="1:5" ht="29.25" customHeight="1">
      <c r="A11" s="67" t="s">
        <v>28</v>
      </c>
      <c r="B11" s="67"/>
      <c r="C11" s="67"/>
      <c r="D11" s="67"/>
      <c r="E11" s="67"/>
    </row>
    <row r="12" spans="1:5">
      <c r="A12" s="69" t="s">
        <v>15</v>
      </c>
      <c r="B12" s="72"/>
      <c r="C12" s="72"/>
      <c r="D12" s="72"/>
      <c r="E12" s="72"/>
    </row>
    <row r="13" spans="1:5">
      <c r="A13" s="67" t="s">
        <v>22</v>
      </c>
      <c r="B13" s="67"/>
      <c r="C13" s="67"/>
      <c r="D13" s="67"/>
      <c r="E13" s="67"/>
    </row>
    <row r="14" spans="1:5" ht="11.25" customHeight="1">
      <c r="A14" s="69" t="s">
        <v>2</v>
      </c>
      <c r="B14" s="72"/>
      <c r="C14" s="72"/>
      <c r="D14" s="72"/>
      <c r="E14" s="72"/>
    </row>
    <row r="15" spans="1:5">
      <c r="A15" s="67" t="s">
        <v>23</v>
      </c>
      <c r="B15" s="67"/>
      <c r="C15" s="67"/>
      <c r="D15" s="67"/>
      <c r="E15" s="67"/>
    </row>
    <row r="16" spans="1:5" ht="10.5" customHeight="1">
      <c r="A16" s="69" t="s">
        <v>16</v>
      </c>
      <c r="B16" s="72"/>
      <c r="C16" s="72"/>
      <c r="D16" s="72"/>
      <c r="E16" s="72"/>
    </row>
    <row r="17" spans="1:7" ht="30.75" customHeight="1">
      <c r="A17" s="67" t="s">
        <v>17</v>
      </c>
      <c r="B17" s="67"/>
      <c r="C17" s="67"/>
      <c r="D17" s="67"/>
      <c r="E17" s="67"/>
    </row>
    <row r="18" spans="1:7" ht="63.75" customHeight="1">
      <c r="A18" s="67" t="s">
        <v>29</v>
      </c>
      <c r="B18" s="67"/>
      <c r="C18" s="67"/>
      <c r="D18" s="67"/>
      <c r="E18" s="67"/>
    </row>
    <row r="19" spans="1:7" ht="33.75" customHeight="1">
      <c r="A19" s="68" t="s">
        <v>30</v>
      </c>
      <c r="B19" s="68"/>
      <c r="C19" s="68"/>
      <c r="D19" s="68"/>
      <c r="E19" s="68"/>
    </row>
    <row r="20" spans="1:7">
      <c r="A20" s="68"/>
      <c r="B20" s="68"/>
      <c r="C20" s="68"/>
      <c r="D20" s="68"/>
      <c r="E20" s="68"/>
      <c r="F20" s="2">
        <f>128.7+509.9</f>
        <v>638.59999999999991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8" t="s">
        <v>43</v>
      </c>
      <c r="C22" s="3" t="s">
        <v>4</v>
      </c>
      <c r="D22" s="3">
        <v>12.61</v>
      </c>
      <c r="E22" s="7">
        <f>D22*F20*G20</f>
        <v>24158.237999999994</v>
      </c>
    </row>
    <row r="23" spans="1:7">
      <c r="A23" s="6" t="s">
        <v>41</v>
      </c>
      <c r="B23" s="8" t="s">
        <v>24</v>
      </c>
      <c r="C23" s="3" t="s">
        <v>4</v>
      </c>
      <c r="D23" s="3">
        <v>3.6</v>
      </c>
      <c r="E23" s="7">
        <f>D23*F20*G20</f>
        <v>6896.8799999999992</v>
      </c>
    </row>
    <row r="24" spans="1:7">
      <c r="A24" s="6" t="s">
        <v>31</v>
      </c>
      <c r="B24" s="8" t="s">
        <v>52</v>
      </c>
      <c r="C24" s="3" t="s">
        <v>33</v>
      </c>
      <c r="D24" s="3"/>
      <c r="E24" s="7">
        <v>795.06</v>
      </c>
    </row>
    <row r="25" spans="1:7" ht="30">
      <c r="A25" s="24" t="s">
        <v>51</v>
      </c>
      <c r="B25" s="8" t="s">
        <v>52</v>
      </c>
      <c r="C25" s="3" t="s">
        <v>33</v>
      </c>
      <c r="D25" s="3"/>
      <c r="E25" s="7">
        <v>2505.6999999999998</v>
      </c>
    </row>
    <row r="26" spans="1:7">
      <c r="A26" s="24"/>
      <c r="B26" s="8"/>
      <c r="C26" s="3"/>
      <c r="D26" s="3"/>
      <c r="E26" s="7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34355.877999999997</v>
      </c>
    </row>
    <row r="29" spans="1:7" ht="29.25" customHeight="1">
      <c r="A29" s="74" t="s">
        <v>55</v>
      </c>
      <c r="B29" s="74"/>
      <c r="C29" s="74"/>
      <c r="D29" s="74"/>
      <c r="E29" s="74"/>
    </row>
    <row r="30" spans="1:7" ht="29.25" customHeight="1">
      <c r="A30" s="67" t="s">
        <v>21</v>
      </c>
      <c r="B30" s="67"/>
      <c r="C30" s="67"/>
      <c r="D30" s="67"/>
      <c r="E30" s="67"/>
    </row>
    <row r="31" spans="1:7">
      <c r="A31" s="67" t="s">
        <v>20</v>
      </c>
      <c r="B31" s="67"/>
      <c r="C31" s="67"/>
      <c r="D31" s="67"/>
      <c r="E31" s="67"/>
    </row>
    <row r="32" spans="1:7" ht="30" customHeight="1">
      <c r="A32" s="67" t="s">
        <v>34</v>
      </c>
      <c r="B32" s="67"/>
      <c r="C32" s="67"/>
      <c r="D32" s="67"/>
      <c r="E32" s="67"/>
    </row>
    <row r="33" spans="1:5">
      <c r="A33" s="67" t="s">
        <v>18</v>
      </c>
      <c r="B33" s="67"/>
      <c r="C33" s="67"/>
      <c r="D33" s="67"/>
      <c r="E33" s="67"/>
    </row>
    <row r="34" spans="1:5">
      <c r="A34" s="75" t="s">
        <v>5</v>
      </c>
      <c r="B34" s="75"/>
      <c r="C34" s="75"/>
      <c r="D34" s="75"/>
      <c r="E34" s="75"/>
    </row>
    <row r="35" spans="1:5">
      <c r="A35" s="67" t="s">
        <v>18</v>
      </c>
      <c r="B35" s="67"/>
      <c r="C35" s="67"/>
      <c r="D35" s="67"/>
      <c r="E35" s="67"/>
    </row>
    <row r="36" spans="1:5">
      <c r="A36" s="76" t="s">
        <v>35</v>
      </c>
      <c r="B36" s="76"/>
      <c r="C36" s="76"/>
      <c r="D36" s="76"/>
      <c r="E36" s="76"/>
    </row>
    <row r="37" spans="1:5">
      <c r="B37" s="73" t="s">
        <v>19</v>
      </c>
      <c r="C37" s="73"/>
      <c r="D37" s="73"/>
      <c r="E37" s="5" t="s">
        <v>6</v>
      </c>
    </row>
    <row r="38" spans="1:5">
      <c r="A38" s="25"/>
      <c r="B38" s="25"/>
      <c r="C38" s="25"/>
      <c r="D38" s="25"/>
      <c r="E38" s="25"/>
    </row>
    <row r="39" spans="1:5">
      <c r="A39" s="76" t="s">
        <v>44</v>
      </c>
      <c r="B39" s="76"/>
      <c r="C39" s="76"/>
      <c r="D39" s="76"/>
      <c r="E39" s="76"/>
    </row>
    <row r="40" spans="1:5">
      <c r="B40" s="73" t="s">
        <v>19</v>
      </c>
      <c r="C40" s="73"/>
      <c r="D40" s="73"/>
      <c r="E40" s="5" t="s">
        <v>6</v>
      </c>
    </row>
    <row r="42" spans="1:5">
      <c r="A42" s="2" t="s">
        <v>38</v>
      </c>
    </row>
    <row r="43" spans="1:5">
      <c r="A43" s="13" t="s">
        <v>36</v>
      </c>
    </row>
    <row r="44" spans="1:5">
      <c r="A44" s="2" t="s">
        <v>42</v>
      </c>
      <c r="B44" s="14">
        <f>'1 кв'!B48</f>
        <v>2119.4120000000112</v>
      </c>
    </row>
    <row r="45" spans="1:5">
      <c r="A45" s="16" t="s">
        <v>47</v>
      </c>
      <c r="B45" s="15"/>
    </row>
    <row r="46" spans="1:5">
      <c r="A46" s="2" t="s">
        <v>39</v>
      </c>
      <c r="B46" s="15">
        <v>34672.620000000003</v>
      </c>
    </row>
    <row r="47" spans="1:5" ht="30">
      <c r="A47" s="27" t="s">
        <v>40</v>
      </c>
      <c r="B47" s="15">
        <f>E27</f>
        <v>34355.877999999997</v>
      </c>
    </row>
    <row r="48" spans="1:5">
      <c r="A48" s="13" t="s">
        <v>37</v>
      </c>
      <c r="B48" s="17">
        <f>B44+B46-B47</f>
        <v>2436.1540000000168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62" t="s">
        <v>11</v>
      </c>
      <c r="B1" s="62"/>
      <c r="C1" s="62"/>
      <c r="D1" s="62"/>
      <c r="E1" s="62"/>
    </row>
    <row r="2" spans="1:5" ht="32.25" customHeight="1">
      <c r="A2" s="63" t="s">
        <v>12</v>
      </c>
      <c r="B2" s="64"/>
      <c r="C2" s="64"/>
      <c r="D2" s="64"/>
      <c r="E2" s="64"/>
    </row>
    <row r="3" spans="1:5">
      <c r="A3" s="65" t="s">
        <v>56</v>
      </c>
      <c r="B3" s="65"/>
      <c r="C3" s="65"/>
      <c r="D3" s="65"/>
      <c r="E3" s="65"/>
    </row>
    <row r="4" spans="1:5" s="1" customFormat="1" ht="15.75">
      <c r="A4" s="19" t="s">
        <v>13</v>
      </c>
      <c r="B4" s="20"/>
      <c r="C4" s="20"/>
      <c r="D4" s="66" t="s">
        <v>57</v>
      </c>
      <c r="E4" s="66"/>
    </row>
    <row r="5" spans="1:5">
      <c r="A5" s="30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61" t="s">
        <v>26</v>
      </c>
      <c r="B7" s="61"/>
      <c r="C7" s="61"/>
      <c r="D7" s="61"/>
      <c r="E7" s="61"/>
    </row>
    <row r="8" spans="1:5">
      <c r="A8" s="69" t="s">
        <v>1</v>
      </c>
      <c r="B8" s="69"/>
      <c r="C8" s="69"/>
      <c r="D8" s="69"/>
      <c r="E8" s="69"/>
    </row>
    <row r="9" spans="1:5">
      <c r="A9" s="67" t="s">
        <v>27</v>
      </c>
      <c r="B9" s="67"/>
      <c r="C9" s="67"/>
      <c r="D9" s="67"/>
      <c r="E9" s="67"/>
    </row>
    <row r="10" spans="1:5" ht="26.25" customHeight="1">
      <c r="A10" s="70" t="s">
        <v>14</v>
      </c>
      <c r="B10" s="71"/>
      <c r="C10" s="71"/>
      <c r="D10" s="71"/>
      <c r="E10" s="71"/>
    </row>
    <row r="11" spans="1:5" ht="29.25" customHeight="1">
      <c r="A11" s="67" t="s">
        <v>28</v>
      </c>
      <c r="B11" s="67"/>
      <c r="C11" s="67"/>
      <c r="D11" s="67"/>
      <c r="E11" s="67"/>
    </row>
    <row r="12" spans="1:5">
      <c r="A12" s="69" t="s">
        <v>15</v>
      </c>
      <c r="B12" s="72"/>
      <c r="C12" s="72"/>
      <c r="D12" s="72"/>
      <c r="E12" s="72"/>
    </row>
    <row r="13" spans="1:5">
      <c r="A13" s="67" t="s">
        <v>22</v>
      </c>
      <c r="B13" s="67"/>
      <c r="C13" s="67"/>
      <c r="D13" s="67"/>
      <c r="E13" s="67"/>
    </row>
    <row r="14" spans="1:5" ht="11.25" customHeight="1">
      <c r="A14" s="69" t="s">
        <v>2</v>
      </c>
      <c r="B14" s="72"/>
      <c r="C14" s="72"/>
      <c r="D14" s="72"/>
      <c r="E14" s="72"/>
    </row>
    <row r="15" spans="1:5">
      <c r="A15" s="67" t="s">
        <v>23</v>
      </c>
      <c r="B15" s="67"/>
      <c r="C15" s="67"/>
      <c r="D15" s="67"/>
      <c r="E15" s="67"/>
    </row>
    <row r="16" spans="1:5" ht="10.5" customHeight="1">
      <c r="A16" s="69" t="s">
        <v>16</v>
      </c>
      <c r="B16" s="72"/>
      <c r="C16" s="72"/>
      <c r="D16" s="72"/>
      <c r="E16" s="72"/>
    </row>
    <row r="17" spans="1:7" ht="30.75" customHeight="1">
      <c r="A17" s="67" t="s">
        <v>17</v>
      </c>
      <c r="B17" s="67"/>
      <c r="C17" s="67"/>
      <c r="D17" s="67"/>
      <c r="E17" s="67"/>
    </row>
    <row r="18" spans="1:7" ht="63.75" customHeight="1">
      <c r="A18" s="67" t="s">
        <v>29</v>
      </c>
      <c r="B18" s="67"/>
      <c r="C18" s="67"/>
      <c r="D18" s="67"/>
      <c r="E18" s="67"/>
    </row>
    <row r="19" spans="1:7" ht="33.75" customHeight="1">
      <c r="A19" s="68" t="s">
        <v>30</v>
      </c>
      <c r="B19" s="68"/>
      <c r="C19" s="68"/>
      <c r="D19" s="68"/>
      <c r="E19" s="68"/>
    </row>
    <row r="20" spans="1:7">
      <c r="A20" s="68"/>
      <c r="B20" s="68"/>
      <c r="C20" s="68"/>
      <c r="D20" s="68"/>
      <c r="E20" s="68"/>
      <c r="F20" s="2">
        <f>128.7+509.9</f>
        <v>638.59999999999991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8" t="s">
        <v>43</v>
      </c>
      <c r="C22" s="3" t="s">
        <v>4</v>
      </c>
      <c r="D22" s="3">
        <v>13.62</v>
      </c>
      <c r="E22" s="7">
        <f>D22*F20*G20</f>
        <v>26093.195999999996</v>
      </c>
    </row>
    <row r="23" spans="1:7">
      <c r="A23" s="6" t="s">
        <v>41</v>
      </c>
      <c r="B23" s="8" t="s">
        <v>24</v>
      </c>
      <c r="C23" s="3" t="s">
        <v>4</v>
      </c>
      <c r="D23" s="3">
        <v>3.9</v>
      </c>
      <c r="E23" s="7">
        <f>D23*F20*G20</f>
        <v>7471.619999999999</v>
      </c>
    </row>
    <row r="24" spans="1:7">
      <c r="A24" s="6" t="s">
        <v>31</v>
      </c>
      <c r="B24" s="8" t="s">
        <v>58</v>
      </c>
      <c r="C24" s="3" t="s">
        <v>33</v>
      </c>
      <c r="D24" s="3"/>
      <c r="E24" s="7">
        <v>1157.92</v>
      </c>
    </row>
    <row r="25" spans="1:7">
      <c r="A25" s="24" t="s">
        <v>59</v>
      </c>
      <c r="B25" s="8" t="s">
        <v>58</v>
      </c>
      <c r="C25" s="3" t="s">
        <v>33</v>
      </c>
      <c r="D25" s="3">
        <v>8</v>
      </c>
      <c r="E25" s="7">
        <f>D25*235.95</f>
        <v>1887.6</v>
      </c>
    </row>
    <row r="26" spans="1:7">
      <c r="A26" s="24"/>
      <c r="B26" s="8"/>
      <c r="C26" s="3"/>
      <c r="D26" s="3"/>
      <c r="E26" s="7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36610.335999999988</v>
      </c>
    </row>
    <row r="29" spans="1:7" ht="29.25" customHeight="1">
      <c r="A29" s="74" t="s">
        <v>60</v>
      </c>
      <c r="B29" s="74"/>
      <c r="C29" s="74"/>
      <c r="D29" s="74"/>
      <c r="E29" s="74"/>
    </row>
    <row r="30" spans="1:7" ht="29.25" customHeight="1">
      <c r="A30" s="67" t="s">
        <v>21</v>
      </c>
      <c r="B30" s="67"/>
      <c r="C30" s="67"/>
      <c r="D30" s="67"/>
      <c r="E30" s="67"/>
    </row>
    <row r="31" spans="1:7">
      <c r="A31" s="67" t="s">
        <v>20</v>
      </c>
      <c r="B31" s="67"/>
      <c r="C31" s="67"/>
      <c r="D31" s="67"/>
      <c r="E31" s="67"/>
    </row>
    <row r="32" spans="1:7" ht="30" customHeight="1">
      <c r="A32" s="67" t="s">
        <v>34</v>
      </c>
      <c r="B32" s="67"/>
      <c r="C32" s="67"/>
      <c r="D32" s="67"/>
      <c r="E32" s="67"/>
    </row>
    <row r="33" spans="1:5">
      <c r="A33" s="67" t="s">
        <v>18</v>
      </c>
      <c r="B33" s="67"/>
      <c r="C33" s="67"/>
      <c r="D33" s="67"/>
      <c r="E33" s="67"/>
    </row>
    <row r="34" spans="1:5">
      <c r="A34" s="75" t="s">
        <v>5</v>
      </c>
      <c r="B34" s="75"/>
      <c r="C34" s="75"/>
      <c r="D34" s="75"/>
      <c r="E34" s="75"/>
    </row>
    <row r="35" spans="1:5">
      <c r="A35" s="67" t="s">
        <v>18</v>
      </c>
      <c r="B35" s="67"/>
      <c r="C35" s="67"/>
      <c r="D35" s="67"/>
      <c r="E35" s="67"/>
    </row>
    <row r="36" spans="1:5">
      <c r="A36" s="76" t="s">
        <v>35</v>
      </c>
      <c r="B36" s="76"/>
      <c r="C36" s="76"/>
      <c r="D36" s="76"/>
      <c r="E36" s="76"/>
    </row>
    <row r="37" spans="1:5">
      <c r="B37" s="73" t="s">
        <v>19</v>
      </c>
      <c r="C37" s="73"/>
      <c r="D37" s="73"/>
      <c r="E37" s="5" t="s">
        <v>6</v>
      </c>
    </row>
    <row r="38" spans="1:5">
      <c r="A38" s="29"/>
      <c r="B38" s="29"/>
      <c r="C38" s="29"/>
      <c r="D38" s="29"/>
      <c r="E38" s="29"/>
    </row>
    <row r="39" spans="1:5">
      <c r="A39" s="76" t="s">
        <v>44</v>
      </c>
      <c r="B39" s="76"/>
      <c r="C39" s="76"/>
      <c r="D39" s="76"/>
      <c r="E39" s="76"/>
    </row>
    <row r="40" spans="1:5">
      <c r="B40" s="73" t="s">
        <v>19</v>
      </c>
      <c r="C40" s="73"/>
      <c r="D40" s="73"/>
      <c r="E40" s="5" t="s">
        <v>6</v>
      </c>
    </row>
    <row r="42" spans="1:5">
      <c r="A42" s="2" t="s">
        <v>38</v>
      </c>
    </row>
    <row r="43" spans="1:5">
      <c r="A43" s="13" t="s">
        <v>36</v>
      </c>
    </row>
    <row r="44" spans="1:5">
      <c r="A44" s="2" t="s">
        <v>42</v>
      </c>
      <c r="B44" s="14">
        <f>'2кв'!B48</f>
        <v>2436.1540000000168</v>
      </c>
    </row>
    <row r="45" spans="1:5">
      <c r="A45" s="16" t="s">
        <v>61</v>
      </c>
      <c r="B45" s="15"/>
    </row>
    <row r="46" spans="1:5">
      <c r="A46" s="2" t="s">
        <v>39</v>
      </c>
      <c r="B46" s="15">
        <v>35127.64</v>
      </c>
    </row>
    <row r="47" spans="1:5" ht="30">
      <c r="A47" s="28" t="s">
        <v>40</v>
      </c>
      <c r="B47" s="15">
        <f>E27</f>
        <v>36610.335999999988</v>
      </c>
    </row>
    <row r="48" spans="1:5">
      <c r="A48" s="13" t="s">
        <v>37</v>
      </c>
      <c r="B48" s="17">
        <f>B44+B46-B47</f>
        <v>953.45800000002782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34" zoomScaleSheetLayoutView="100" workbookViewId="0">
      <selection activeCell="B45" sqref="B4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62" t="s">
        <v>11</v>
      </c>
      <c r="B1" s="62"/>
      <c r="C1" s="62"/>
      <c r="D1" s="62"/>
      <c r="E1" s="62"/>
    </row>
    <row r="2" spans="1:5" ht="32.25" customHeight="1">
      <c r="A2" s="63" t="s">
        <v>12</v>
      </c>
      <c r="B2" s="64"/>
      <c r="C2" s="64"/>
      <c r="D2" s="64"/>
      <c r="E2" s="64"/>
    </row>
    <row r="3" spans="1:5">
      <c r="A3" s="65" t="s">
        <v>62</v>
      </c>
      <c r="B3" s="65"/>
      <c r="C3" s="65"/>
      <c r="D3" s="65"/>
      <c r="E3" s="65"/>
    </row>
    <row r="4" spans="1:5" s="1" customFormat="1" ht="15.75">
      <c r="A4" s="19" t="s">
        <v>13</v>
      </c>
      <c r="B4" s="20"/>
      <c r="C4" s="20"/>
      <c r="D4" s="66" t="s">
        <v>63</v>
      </c>
      <c r="E4" s="66"/>
    </row>
    <row r="5" spans="1:5">
      <c r="A5" s="33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61" t="s">
        <v>26</v>
      </c>
      <c r="B7" s="61"/>
      <c r="C7" s="61"/>
      <c r="D7" s="61"/>
      <c r="E7" s="61"/>
    </row>
    <row r="8" spans="1:5">
      <c r="A8" s="69" t="s">
        <v>1</v>
      </c>
      <c r="B8" s="69"/>
      <c r="C8" s="69"/>
      <c r="D8" s="69"/>
      <c r="E8" s="69"/>
    </row>
    <row r="9" spans="1:5">
      <c r="A9" s="67" t="s">
        <v>27</v>
      </c>
      <c r="B9" s="67"/>
      <c r="C9" s="67"/>
      <c r="D9" s="67"/>
      <c r="E9" s="67"/>
    </row>
    <row r="10" spans="1:5" ht="26.25" customHeight="1">
      <c r="A10" s="70" t="s">
        <v>14</v>
      </c>
      <c r="B10" s="71"/>
      <c r="C10" s="71"/>
      <c r="D10" s="71"/>
      <c r="E10" s="71"/>
    </row>
    <row r="11" spans="1:5" ht="29.25" customHeight="1">
      <c r="A11" s="67" t="s">
        <v>28</v>
      </c>
      <c r="B11" s="67"/>
      <c r="C11" s="67"/>
      <c r="D11" s="67"/>
      <c r="E11" s="67"/>
    </row>
    <row r="12" spans="1:5">
      <c r="A12" s="69" t="s">
        <v>15</v>
      </c>
      <c r="B12" s="72"/>
      <c r="C12" s="72"/>
      <c r="D12" s="72"/>
      <c r="E12" s="72"/>
    </row>
    <row r="13" spans="1:5">
      <c r="A13" s="67" t="s">
        <v>22</v>
      </c>
      <c r="B13" s="67"/>
      <c r="C13" s="67"/>
      <c r="D13" s="67"/>
      <c r="E13" s="67"/>
    </row>
    <row r="14" spans="1:5" ht="11.25" customHeight="1">
      <c r="A14" s="69" t="s">
        <v>2</v>
      </c>
      <c r="B14" s="72"/>
      <c r="C14" s="72"/>
      <c r="D14" s="72"/>
      <c r="E14" s="72"/>
    </row>
    <row r="15" spans="1:5">
      <c r="A15" s="67" t="s">
        <v>23</v>
      </c>
      <c r="B15" s="67"/>
      <c r="C15" s="67"/>
      <c r="D15" s="67"/>
      <c r="E15" s="67"/>
    </row>
    <row r="16" spans="1:5" ht="10.5" customHeight="1">
      <c r="A16" s="69" t="s">
        <v>16</v>
      </c>
      <c r="B16" s="72"/>
      <c r="C16" s="72"/>
      <c r="D16" s="72"/>
      <c r="E16" s="72"/>
    </row>
    <row r="17" spans="1:7" ht="30.75" customHeight="1">
      <c r="A17" s="67" t="s">
        <v>17</v>
      </c>
      <c r="B17" s="67"/>
      <c r="C17" s="67"/>
      <c r="D17" s="67"/>
      <c r="E17" s="67"/>
    </row>
    <row r="18" spans="1:7" ht="63.75" customHeight="1">
      <c r="A18" s="67" t="s">
        <v>29</v>
      </c>
      <c r="B18" s="67"/>
      <c r="C18" s="67"/>
      <c r="D18" s="67"/>
      <c r="E18" s="67"/>
    </row>
    <row r="19" spans="1:7" ht="33.75" customHeight="1">
      <c r="A19" s="68" t="s">
        <v>30</v>
      </c>
      <c r="B19" s="68"/>
      <c r="C19" s="68"/>
      <c r="D19" s="68"/>
      <c r="E19" s="68"/>
    </row>
    <row r="20" spans="1:7">
      <c r="A20" s="68"/>
      <c r="B20" s="68"/>
      <c r="C20" s="68"/>
      <c r="D20" s="68"/>
      <c r="E20" s="68"/>
      <c r="F20" s="2">
        <f>128.7+509.9</f>
        <v>638.59999999999991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8" t="s">
        <v>43</v>
      </c>
      <c r="C22" s="3" t="s">
        <v>4</v>
      </c>
      <c r="D22" s="3">
        <v>13.62</v>
      </c>
      <c r="E22" s="7">
        <f>D22*F20*G20</f>
        <v>26093.195999999996</v>
      </c>
    </row>
    <row r="23" spans="1:7">
      <c r="A23" s="6" t="s">
        <v>41</v>
      </c>
      <c r="B23" s="8" t="s">
        <v>24</v>
      </c>
      <c r="C23" s="3" t="s">
        <v>4</v>
      </c>
      <c r="D23" s="3">
        <v>3.9</v>
      </c>
      <c r="E23" s="7">
        <f>D23*F20*G20</f>
        <v>7471.619999999999</v>
      </c>
    </row>
    <row r="24" spans="1:7">
      <c r="A24" s="6" t="s">
        <v>31</v>
      </c>
      <c r="B24" s="8" t="s">
        <v>64</v>
      </c>
      <c r="C24" s="3" t="s">
        <v>33</v>
      </c>
      <c r="D24" s="3"/>
      <c r="E24" s="7">
        <v>97.94</v>
      </c>
    </row>
    <row r="25" spans="1:7">
      <c r="A25" s="24"/>
      <c r="B25" s="8"/>
      <c r="C25" s="3"/>
      <c r="D25" s="3"/>
      <c r="E25" s="7"/>
    </row>
    <row r="26" spans="1:7" s="13" customFormat="1" ht="14.25">
      <c r="A26" s="9" t="s">
        <v>25</v>
      </c>
      <c r="B26" s="10"/>
      <c r="C26" s="11"/>
      <c r="D26" s="11"/>
      <c r="E26" s="12">
        <f>SUM(E22:E25)</f>
        <v>33662.755999999994</v>
      </c>
    </row>
    <row r="28" spans="1:7" ht="29.25" customHeight="1">
      <c r="A28" s="74" t="s">
        <v>65</v>
      </c>
      <c r="B28" s="74"/>
      <c r="C28" s="74"/>
      <c r="D28" s="74"/>
      <c r="E28" s="74"/>
    </row>
    <row r="29" spans="1:7" ht="29.25" customHeight="1">
      <c r="A29" s="67" t="s">
        <v>21</v>
      </c>
      <c r="B29" s="67"/>
      <c r="C29" s="67"/>
      <c r="D29" s="67"/>
      <c r="E29" s="67"/>
    </row>
    <row r="30" spans="1:7">
      <c r="A30" s="67" t="s">
        <v>20</v>
      </c>
      <c r="B30" s="67"/>
      <c r="C30" s="67"/>
      <c r="D30" s="67"/>
      <c r="E30" s="67"/>
    </row>
    <row r="31" spans="1:7" ht="30" customHeight="1">
      <c r="A31" s="67" t="s">
        <v>34</v>
      </c>
      <c r="B31" s="67"/>
      <c r="C31" s="67"/>
      <c r="D31" s="67"/>
      <c r="E31" s="67"/>
    </row>
    <row r="32" spans="1:7">
      <c r="A32" s="67" t="s">
        <v>18</v>
      </c>
      <c r="B32" s="67"/>
      <c r="C32" s="67"/>
      <c r="D32" s="67"/>
      <c r="E32" s="67"/>
    </row>
    <row r="33" spans="1:5">
      <c r="A33" s="75" t="s">
        <v>5</v>
      </c>
      <c r="B33" s="75"/>
      <c r="C33" s="75"/>
      <c r="D33" s="75"/>
      <c r="E33" s="75"/>
    </row>
    <row r="34" spans="1:5">
      <c r="A34" s="67" t="s">
        <v>18</v>
      </c>
      <c r="B34" s="67"/>
      <c r="C34" s="67"/>
      <c r="D34" s="67"/>
      <c r="E34" s="67"/>
    </row>
    <row r="35" spans="1:5">
      <c r="A35" s="76" t="s">
        <v>35</v>
      </c>
      <c r="B35" s="76"/>
      <c r="C35" s="76"/>
      <c r="D35" s="76"/>
      <c r="E35" s="76"/>
    </row>
    <row r="36" spans="1:5">
      <c r="B36" s="73" t="s">
        <v>19</v>
      </c>
      <c r="C36" s="73"/>
      <c r="D36" s="73"/>
      <c r="E36" s="5" t="s">
        <v>6</v>
      </c>
    </row>
    <row r="37" spans="1:5">
      <c r="A37" s="32"/>
      <c r="B37" s="32"/>
      <c r="C37" s="32"/>
      <c r="D37" s="32"/>
      <c r="E37" s="32"/>
    </row>
    <row r="38" spans="1:5">
      <c r="A38" s="76" t="s">
        <v>44</v>
      </c>
      <c r="B38" s="76"/>
      <c r="C38" s="76"/>
      <c r="D38" s="76"/>
      <c r="E38" s="76"/>
    </row>
    <row r="39" spans="1:5">
      <c r="B39" s="73" t="s">
        <v>19</v>
      </c>
      <c r="C39" s="73"/>
      <c r="D39" s="73"/>
      <c r="E39" s="5" t="s">
        <v>6</v>
      </c>
    </row>
    <row r="41" spans="1:5">
      <c r="A41" s="2" t="s">
        <v>38</v>
      </c>
    </row>
    <row r="42" spans="1:5">
      <c r="A42" s="13" t="s">
        <v>36</v>
      </c>
    </row>
    <row r="43" spans="1:5">
      <c r="A43" s="2" t="s">
        <v>42</v>
      </c>
      <c r="B43" s="14">
        <f>'3кв'!B48</f>
        <v>953.45800000002782</v>
      </c>
    </row>
    <row r="44" spans="1:5">
      <c r="A44" s="16" t="s">
        <v>61</v>
      </c>
      <c r="B44" s="15"/>
    </row>
    <row r="45" spans="1:5">
      <c r="A45" s="2" t="s">
        <v>39</v>
      </c>
      <c r="B45" s="15">
        <v>35368.65</v>
      </c>
    </row>
    <row r="46" spans="1:5" ht="30">
      <c r="A46" s="31" t="s">
        <v>40</v>
      </c>
      <c r="B46" s="15">
        <f>E26</f>
        <v>33662.755999999994</v>
      </c>
    </row>
    <row r="47" spans="1:5">
      <c r="A47" s="13" t="s">
        <v>37</v>
      </c>
      <c r="B47" s="17">
        <f>B43+B45-B46</f>
        <v>2659.3520000000353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19" zoomScaleSheetLayoutView="100" workbookViewId="0">
      <selection activeCell="A38" sqref="A38:XFD39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56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79" t="s">
        <v>66</v>
      </c>
      <c r="B1" s="79"/>
      <c r="C1" s="79"/>
      <c r="D1" s="34"/>
    </row>
    <row r="2" spans="1:5">
      <c r="A2" s="80" t="s">
        <v>67</v>
      </c>
      <c r="B2" s="80"/>
      <c r="C2" s="80"/>
      <c r="D2" s="35"/>
    </row>
    <row r="3" spans="1:5">
      <c r="A3" s="80" t="s">
        <v>68</v>
      </c>
      <c r="B3" s="80"/>
      <c r="C3" s="80"/>
      <c r="D3" s="35"/>
    </row>
    <row r="4" spans="1:5">
      <c r="A4" s="79" t="s">
        <v>89</v>
      </c>
      <c r="B4" s="79"/>
      <c r="C4" s="79"/>
      <c r="D4" s="34"/>
    </row>
    <row r="5" spans="1:5">
      <c r="A5" s="81"/>
      <c r="B5" s="81"/>
      <c r="C5" s="81"/>
    </row>
    <row r="6" spans="1:5">
      <c r="A6" s="35"/>
      <c r="B6" s="36" t="s">
        <v>69</v>
      </c>
      <c r="C6" s="37">
        <f>'1 кв'!B44</f>
        <v>551.37</v>
      </c>
      <c r="D6" s="38"/>
    </row>
    <row r="7" spans="1:5">
      <c r="A7" s="35"/>
      <c r="B7" s="36" t="s">
        <v>90</v>
      </c>
      <c r="C7" s="39"/>
      <c r="D7" s="38"/>
    </row>
    <row r="8" spans="1:5">
      <c r="A8" s="40" t="s">
        <v>70</v>
      </c>
      <c r="B8" s="41" t="s">
        <v>71</v>
      </c>
      <c r="C8" s="42">
        <f>'1 кв'!B46+'2кв'!B46+'3кв'!B46+'4кв'!B45</f>
        <v>141346.35</v>
      </c>
      <c r="D8" s="43"/>
    </row>
    <row r="9" spans="1:5">
      <c r="A9" s="20"/>
      <c r="B9" s="41" t="s">
        <v>72</v>
      </c>
      <c r="C9" s="39">
        <f>SUM(C8:C8)</f>
        <v>141346.35</v>
      </c>
      <c r="D9" s="38"/>
    </row>
    <row r="10" spans="1:5">
      <c r="B10" s="77"/>
      <c r="C10" s="78"/>
      <c r="D10" s="44"/>
    </row>
    <row r="11" spans="1:5">
      <c r="A11" s="45" t="s">
        <v>73</v>
      </c>
      <c r="B11" s="18" t="s">
        <v>74</v>
      </c>
      <c r="C11" s="46">
        <f>'1 кв'!E22+'2кв'!E22+'3кв'!E22+'4кв'!E22</f>
        <v>100502.86799999999</v>
      </c>
      <c r="D11" s="44"/>
    </row>
    <row r="12" spans="1:5">
      <c r="B12" s="47" t="s">
        <v>41</v>
      </c>
      <c r="C12" s="46">
        <f>'1 кв'!E24+'2кв'!E23+'3кв'!E23+'4кв'!E23</f>
        <v>28736.999999999996</v>
      </c>
      <c r="D12" s="44"/>
      <c r="E12" s="48"/>
    </row>
    <row r="13" spans="1:5" ht="31.5">
      <c r="B13" s="47" t="s">
        <v>46</v>
      </c>
      <c r="C13" s="46">
        <f>'1 кв'!E23</f>
        <v>2372.2799999999997</v>
      </c>
      <c r="D13" s="44"/>
    </row>
    <row r="14" spans="1:5">
      <c r="A14" s="45"/>
      <c r="B14" s="49" t="s">
        <v>31</v>
      </c>
      <c r="C14" s="60">
        <f>'1 кв'!E25+'2кв'!E24+'3кв'!E24+'4кв'!E24</f>
        <v>3232.92</v>
      </c>
      <c r="D14" s="44"/>
    </row>
    <row r="15" spans="1:5">
      <c r="A15" s="45"/>
      <c r="B15" s="57" t="s">
        <v>75</v>
      </c>
      <c r="C15" s="60">
        <f>SUM(C17:C18)</f>
        <v>4393.2999999999993</v>
      </c>
      <c r="D15" s="44"/>
    </row>
    <row r="16" spans="1:5">
      <c r="A16" s="45"/>
      <c r="B16" s="57" t="s">
        <v>76</v>
      </c>
      <c r="C16" s="1"/>
      <c r="D16" s="44"/>
    </row>
    <row r="17" spans="1:5">
      <c r="A17" s="45"/>
      <c r="B17" s="59" t="s">
        <v>77</v>
      </c>
      <c r="C17" s="60">
        <f>'[1]2кв'!E25</f>
        <v>2505.6999999999998</v>
      </c>
      <c r="D17" s="44"/>
    </row>
    <row r="18" spans="1:5">
      <c r="A18" s="45"/>
      <c r="B18" s="24" t="s">
        <v>91</v>
      </c>
      <c r="C18" s="60">
        <f>'3кв'!E25</f>
        <v>1887.6</v>
      </c>
      <c r="D18" s="44"/>
    </row>
    <row r="19" spans="1:5">
      <c r="A19" s="45"/>
      <c r="B19" s="58"/>
      <c r="C19" s="46"/>
      <c r="D19" s="44"/>
    </row>
    <row r="20" spans="1:5">
      <c r="A20" s="45"/>
      <c r="B20" s="50" t="s">
        <v>78</v>
      </c>
      <c r="C20" s="39">
        <f>SUM(C11:C15)</f>
        <v>139238.36799999999</v>
      </c>
      <c r="D20" s="44"/>
    </row>
    <row r="21" spans="1:5">
      <c r="B21" s="51" t="s">
        <v>79</v>
      </c>
      <c r="C21" s="37">
        <f>(C6+C9)-C20</f>
        <v>2659.3520000000135</v>
      </c>
      <c r="D21" s="44"/>
      <c r="E21" s="48"/>
    </row>
    <row r="22" spans="1:5">
      <c r="B22" s="40"/>
      <c r="C22" s="52"/>
      <c r="D22" s="44"/>
    </row>
    <row r="23" spans="1:5">
      <c r="B23" s="40" t="s">
        <v>80</v>
      </c>
      <c r="C23" s="52"/>
      <c r="D23" s="44"/>
    </row>
    <row r="24" spans="1:5">
      <c r="B24" s="40" t="s">
        <v>81</v>
      </c>
      <c r="C24" s="40">
        <v>14039.51</v>
      </c>
      <c r="D24" s="44"/>
    </row>
    <row r="25" spans="1:5">
      <c r="B25" s="53" t="s">
        <v>82</v>
      </c>
      <c r="C25" s="40">
        <v>14024.84</v>
      </c>
      <c r="D25" s="44"/>
    </row>
    <row r="26" spans="1:5">
      <c r="B26" s="40" t="s">
        <v>83</v>
      </c>
      <c r="C26" s="40">
        <f>C24-C25</f>
        <v>14.670000000000073</v>
      </c>
      <c r="D26" s="44"/>
    </row>
    <row r="27" spans="1:5">
      <c r="B27" s="40"/>
      <c r="C27" s="52"/>
      <c r="D27" s="44"/>
    </row>
    <row r="28" spans="1:5">
      <c r="B28" s="54"/>
      <c r="C28" s="55"/>
      <c r="D28" s="44"/>
    </row>
    <row r="29" spans="1:5">
      <c r="B29" s="40"/>
      <c r="C29" s="52"/>
      <c r="D29" s="44"/>
    </row>
    <row r="30" spans="1:5">
      <c r="B30" s="40" t="s">
        <v>84</v>
      </c>
      <c r="C30" s="52"/>
      <c r="D30" s="44"/>
    </row>
    <row r="31" spans="1:5">
      <c r="B31" s="40" t="s">
        <v>85</v>
      </c>
      <c r="C31" s="52"/>
      <c r="D31" s="44"/>
    </row>
    <row r="32" spans="1:5">
      <c r="A32" s="1" t="s">
        <v>86</v>
      </c>
      <c r="B32" s="40" t="s">
        <v>87</v>
      </c>
      <c r="C32" s="52"/>
      <c r="D32" s="44"/>
    </row>
    <row r="33" spans="2:4">
      <c r="B33" s="40"/>
      <c r="C33" s="52"/>
      <c r="D33" s="44"/>
    </row>
    <row r="34" spans="2:4">
      <c r="B34" s="40"/>
      <c r="C34" s="52"/>
      <c r="D34" s="44"/>
    </row>
    <row r="35" spans="2:4">
      <c r="B35" s="40" t="s">
        <v>88</v>
      </c>
      <c r="C35" s="52"/>
      <c r="D35" s="44"/>
    </row>
    <row r="36" spans="2:4">
      <c r="B36" s="40"/>
      <c r="C36" s="52"/>
      <c r="D36" s="44"/>
    </row>
    <row r="37" spans="2:4">
      <c r="B37" s="40"/>
      <c r="C37" s="52"/>
      <c r="D37" s="44"/>
    </row>
    <row r="38" spans="2:4">
      <c r="D38" s="44"/>
    </row>
    <row r="39" spans="2:4">
      <c r="D39" s="44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2023-03-02T11:23:53Z</dcterms:modified>
</cp:coreProperties>
</file>