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1 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 кв'!$A$1:$E$46</definedName>
    <definedName name="_xlnm.Print_Area" localSheetId="1">'2кв'!$A$1:$E$46</definedName>
    <definedName name="_xlnm.Print_Area" localSheetId="2">'3кв'!$A$1:$E$47</definedName>
    <definedName name="_xlnm.Print_Area" localSheetId="3">'4кв'!$A$1:$E$45</definedName>
    <definedName name="_xlnm.Print_Area" localSheetId="4">отчет!$A$1:$C$37</definedName>
  </definedNames>
  <calcPr calcId="124519"/>
</workbook>
</file>

<file path=xl/calcChain.xml><?xml version="1.0" encoding="utf-8"?>
<calcChain xmlns="http://schemas.openxmlformats.org/spreadsheetml/2006/main">
  <c r="C19" i="24"/>
  <c r="C18"/>
  <c r="C15"/>
  <c r="C14"/>
  <c r="C13"/>
  <c r="C12"/>
  <c r="C11"/>
  <c r="C8"/>
  <c r="C9" s="1"/>
  <c r="C6"/>
  <c r="C28"/>
  <c r="C21" l="1"/>
  <c r="C22" s="1"/>
  <c r="B41" i="23" l="1"/>
  <c r="B45" s="1"/>
  <c r="E22"/>
  <c r="E21"/>
  <c r="E25" s="1"/>
  <c r="B44" s="1"/>
  <c r="B43" i="22" l="1"/>
  <c r="E24"/>
  <c r="E22"/>
  <c r="E21"/>
  <c r="E27" l="1"/>
  <c r="B46" s="1"/>
  <c r="B47" s="1"/>
  <c r="B42" i="21"/>
  <c r="E26"/>
  <c r="E22"/>
  <c r="E21"/>
  <c r="B45" l="1"/>
  <c r="B46" s="1"/>
  <c r="E26" i="20"/>
  <c r="E25"/>
  <c r="E22" l="1"/>
  <c r="E21"/>
  <c r="B45" l="1"/>
  <c r="B46" l="1"/>
</calcChain>
</file>

<file path=xl/sharedStrings.xml><?xml version="1.0" encoding="utf-8"?>
<sst xmlns="http://schemas.openxmlformats.org/spreadsheetml/2006/main" count="261" uniqueCount="100">
  <si>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</si>
  <si>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</si>
  <si>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</si>
  <si>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</si>
  <si>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</si>
  <si>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</si>
  <si>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</si>
  <si>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</si>
  <si>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</si>
  <si>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</si>
  <si>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</si>
  <si>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</si>
  <si>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</si>
  <si>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</si>
  <si>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</si>
  <si>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</si>
  <si>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</si>
  <si>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</si>
  <si>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</si>
  <si>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</si>
  <si>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</si>
  <si>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</si>
  <si>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</si>
  <si>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</si>
  <si>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</si>
  <si>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</si>
  <si>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</si>
  <si>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</si>
  <si>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</si>
  <si>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</si>
  <si>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</si>
  <si>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</si>
  <si>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</si>
  <si>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</si>
  <si>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Остаток на начало  квартала</t>
  </si>
  <si>
    <t>определена приложением № 9 к договору</t>
  </si>
  <si>
    <t>Услуги по содержанию многоквартирного дома</t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</si>
  <si>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</t>
  </si>
  <si>
    <t xml:space="preserve">Обработка подъездов хлорсодержащими растворами опрыскивание 1 раз в неделю </t>
  </si>
  <si>
    <t>г. Россошь, ул.Строителей, д.3</t>
  </si>
  <si>
    <t xml:space="preserve">Общехозяйственные расходы </t>
  </si>
  <si>
    <t>Sдома=645м2 (среднее кол-во заселенных квартир 578м2)</t>
  </si>
  <si>
    <t>Предъявлено населению                   32 198,49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</si>
  <si>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№1е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Строителей, д.3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</si>
  <si>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>Литвинова Станислава Андреевича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</si>
  <si>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    от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</si>
  <si>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                       Литвинова С.А.</t>
    </r>
  </si>
  <si>
    <t>за 1 квартал 2022 года</t>
  </si>
  <si>
    <t>"31" 03  2022 г.</t>
  </si>
  <si>
    <t>1 квартал</t>
  </si>
  <si>
    <t>Ремонт входной двери (кв.9)</t>
  </si>
  <si>
    <t>мар</t>
  </si>
  <si>
    <t>ч/ч</t>
  </si>
  <si>
    <t xml:space="preserve">           2. Всего за период с "01" 01 2022 г. по "31" 03 2022 г. выполнено работ (оказано услуг) на общую сумму двадцать семь тысяч три рубля 98 копеек</t>
  </si>
  <si>
    <t>за 2 квартал 2022 года</t>
  </si>
  <si>
    <t>"30" 06  2022 г.</t>
  </si>
  <si>
    <t>2 квартал</t>
  </si>
  <si>
    <t>вывод крана на полив(смета)</t>
  </si>
  <si>
    <t>июнь</t>
  </si>
  <si>
    <t xml:space="preserve">           2. Всего за период с "01" 04 2022 г. по "30" 06 2022 г. выполнено работ (оказано услуг) на общую сумму тридцать восемь тысяч восемьсот сорок два рубля 06 копеек</t>
  </si>
  <si>
    <t>за 3 квартал 2022 года</t>
  </si>
  <si>
    <t>"30" 09  2022 г.</t>
  </si>
  <si>
    <t>3 квартал</t>
  </si>
  <si>
    <t>Монтаж второго крана на полив (смета)</t>
  </si>
  <si>
    <t>июль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</si>
  <si>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 Литвинова С.А.</t>
    </r>
  </si>
  <si>
    <t xml:space="preserve">           2. Всего за период с "01" 07 2022 г. по "30" 09 2022 г. выполнено работ (оказано услуг) на общую сумму тридцать тысяч семьсот тридцать семь рублей 98 копеек</t>
  </si>
  <si>
    <t xml:space="preserve">Посев газона </t>
  </si>
  <si>
    <t>Предъявлено населению                   27438,3</t>
  </si>
  <si>
    <t>за 4 квартал 2022 года</t>
  </si>
  <si>
    <t>"31" 12  2022 г.</t>
  </si>
  <si>
    <t>4 квартал</t>
  </si>
  <si>
    <t xml:space="preserve">           2. Всего за период с "01" 10 2022 г. по "31" 12 2022 г. выполнено работ (оказано услуг) на общую сумму двадцать тысяч двести восемьдесят рублей 39 копеек.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</si>
  <si>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</si>
  <si>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</si>
  <si>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</si>
  <si>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</si>
  <si>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</si>
  <si>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</si>
  <si>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</si>
  <si>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</si>
  <si>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</si>
  <si>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</si>
  <si>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</si>
  <si>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</si>
  <si>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</si>
  <si>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</si>
  <si>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</si>
  <si>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</si>
  <si>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</si>
  <si>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</si>
  <si>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</si>
  <si>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</si>
  <si>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</si>
  <si>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</si>
  <si>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 Строителей д.3</t>
  </si>
  <si>
    <t>Начислено всего 119273,58</t>
  </si>
  <si>
    <t>Непредвиденные работы 12  ч/ч</t>
  </si>
  <si>
    <t>*Вывод крана на полив(смета)</t>
  </si>
  <si>
    <t>*Монтаж второго крана на полив (смета)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</si>
</sst>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7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43" fontId="4" fillId="0" borderId="0" xfId="0" applyNumberFormat="1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2" borderId="4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8" fillId="2" borderId="8" xfId="0" applyFont="1" applyFill="1" applyBorder="1" applyAlignment="1">
      <alignment wrapText="1"/>
    </xf>
    <xf numFmtId="0" fontId="19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9" fillId="0" borderId="0" xfId="0" applyNumberFormat="1" applyFont="1"/>
    <xf numFmtId="43" fontId="8" fillId="0" borderId="1" xfId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/>
    <xf numFmtId="0" fontId="18" fillId="2" borderId="1" xfId="0" applyFont="1" applyFill="1" applyBorder="1" applyAlignment="1">
      <alignment wrapText="1"/>
    </xf>
    <xf numFmtId="0" fontId="3" fillId="0" borderId="1" xfId="0" applyFont="1" applyBorder="1"/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view="pageBreakPreview" topLeftCell="A19" zoomScaleSheetLayoutView="100" workbookViewId="0">
      <selection activeCell="E27" sqref="E27"/>
    </sheetView>
  </sheetViews>
  <sheetFormatPr defaultColWidth="9.140625" defaultRowHeight="1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>
      <c r="A1" s="83" t="s">
        <v>11</v>
      </c>
      <c r="B1" s="83"/>
      <c r="C1" s="83"/>
      <c r="D1" s="83"/>
      <c r="E1" s="83"/>
    </row>
    <row r="2" spans="1:5" ht="40.5" customHeight="1">
      <c r="A2" s="84" t="s">
        <v>12</v>
      </c>
      <c r="B2" s="85"/>
      <c r="C2" s="85"/>
      <c r="D2" s="85"/>
      <c r="E2" s="85"/>
    </row>
    <row r="3" spans="1:5">
      <c r="A3" s="86" t="s">
        <v>47</v>
      </c>
      <c r="B3" s="86"/>
      <c r="C3" s="86"/>
      <c r="D3" s="86"/>
      <c r="E3" s="86"/>
    </row>
    <row r="4" spans="1:5" s="1" customFormat="1" ht="30">
      <c r="A4" s="26" t="s">
        <v>13</v>
      </c>
      <c r="B4" s="27"/>
      <c r="C4" s="27"/>
      <c r="D4" s="27"/>
      <c r="E4" s="28" t="s">
        <v>48</v>
      </c>
    </row>
    <row r="5" spans="1:5" ht="15" customHeight="1">
      <c r="A5" s="75" t="s">
        <v>0</v>
      </c>
      <c r="B5" s="75"/>
      <c r="C5" s="75"/>
      <c r="D5" s="75"/>
      <c r="E5" s="75"/>
    </row>
    <row r="6" spans="1:5" ht="15" customHeight="1">
      <c r="A6" s="87" t="s">
        <v>39</v>
      </c>
      <c r="B6" s="87"/>
      <c r="C6" s="87"/>
      <c r="D6" s="87"/>
      <c r="E6" s="87"/>
    </row>
    <row r="7" spans="1:5" ht="15" customHeight="1">
      <c r="A7" s="79" t="s">
        <v>1</v>
      </c>
      <c r="B7" s="79"/>
      <c r="C7" s="79"/>
      <c r="D7" s="79"/>
      <c r="E7" s="79"/>
    </row>
    <row r="8" spans="1:5" ht="15" customHeight="1">
      <c r="A8" s="88" t="s">
        <v>44</v>
      </c>
      <c r="B8" s="88"/>
      <c r="C8" s="88"/>
      <c r="D8" s="88"/>
      <c r="E8" s="88"/>
    </row>
    <row r="9" spans="1:5" ht="32.25" customHeight="1">
      <c r="A9" s="89" t="s">
        <v>14</v>
      </c>
      <c r="B9" s="90"/>
      <c r="C9" s="90"/>
      <c r="D9" s="90"/>
      <c r="E9" s="90"/>
    </row>
    <row r="10" spans="1:5" ht="26.45" customHeight="1">
      <c r="A10" s="75" t="s">
        <v>45</v>
      </c>
      <c r="B10" s="75"/>
      <c r="C10" s="75"/>
      <c r="D10" s="75"/>
      <c r="E10" s="75"/>
    </row>
    <row r="11" spans="1:5" ht="18.75" customHeight="1">
      <c r="A11" s="79" t="s">
        <v>15</v>
      </c>
      <c r="B11" s="80"/>
      <c r="C11" s="80"/>
      <c r="D11" s="80"/>
      <c r="E11" s="80"/>
    </row>
    <row r="12" spans="1:5" ht="15" customHeight="1">
      <c r="A12" s="75" t="s">
        <v>22</v>
      </c>
      <c r="B12" s="75"/>
      <c r="C12" s="75"/>
      <c r="D12" s="75"/>
      <c r="E12" s="75"/>
    </row>
    <row r="13" spans="1:5" ht="17.25" customHeight="1">
      <c r="A13" s="79" t="s">
        <v>2</v>
      </c>
      <c r="B13" s="80"/>
      <c r="C13" s="80"/>
      <c r="D13" s="80"/>
      <c r="E13" s="80"/>
    </row>
    <row r="14" spans="1:5" ht="15" customHeight="1">
      <c r="A14" s="75" t="s">
        <v>23</v>
      </c>
      <c r="B14" s="75"/>
      <c r="C14" s="75"/>
      <c r="D14" s="75"/>
      <c r="E14" s="75"/>
    </row>
    <row r="15" spans="1:5" ht="15.75" customHeight="1">
      <c r="A15" s="79" t="s">
        <v>16</v>
      </c>
      <c r="B15" s="80"/>
      <c r="C15" s="80"/>
      <c r="D15" s="80"/>
      <c r="E15" s="80"/>
    </row>
    <row r="16" spans="1:5" ht="29.25" customHeight="1">
      <c r="A16" s="75" t="s">
        <v>17</v>
      </c>
      <c r="B16" s="75"/>
      <c r="C16" s="75"/>
      <c r="D16" s="75"/>
      <c r="E16" s="75"/>
    </row>
    <row r="17" spans="1:7" ht="55.9" customHeight="1">
      <c r="A17" s="75" t="s">
        <v>37</v>
      </c>
      <c r="B17" s="75"/>
      <c r="C17" s="75"/>
      <c r="D17" s="75"/>
      <c r="E17" s="75"/>
    </row>
    <row r="18" spans="1:7" ht="29.45" customHeight="1">
      <c r="A18" s="81" t="s">
        <v>43</v>
      </c>
      <c r="B18" s="81"/>
      <c r="C18" s="81"/>
      <c r="D18" s="81"/>
      <c r="E18" s="81"/>
    </row>
    <row r="19" spans="1:7">
      <c r="A19" s="81"/>
      <c r="B19" s="81"/>
      <c r="C19" s="81"/>
      <c r="D19" s="81"/>
      <c r="E19" s="81"/>
      <c r="F19" s="2">
        <v>578</v>
      </c>
      <c r="G19" s="2">
        <v>3</v>
      </c>
    </row>
    <row r="20" spans="1:7" ht="13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>
      <c r="A21" s="25" t="s">
        <v>36</v>
      </c>
      <c r="B21" s="8" t="s">
        <v>35</v>
      </c>
      <c r="C21" s="3" t="s">
        <v>4</v>
      </c>
      <c r="D21" s="3">
        <v>11.54</v>
      </c>
      <c r="E21" s="7">
        <f>D21*F19*G19</f>
        <v>20010.36</v>
      </c>
    </row>
    <row r="22" spans="1:7">
      <c r="A22" s="6" t="s">
        <v>40</v>
      </c>
      <c r="B22" s="8" t="s">
        <v>24</v>
      </c>
      <c r="C22" s="3" t="s">
        <v>4</v>
      </c>
      <c r="D22" s="3">
        <v>3.6</v>
      </c>
      <c r="E22" s="7">
        <f>D22*F19*G19</f>
        <v>6242.4000000000005</v>
      </c>
    </row>
    <row r="23" spans="1:7" ht="45">
      <c r="A23" s="6" t="s">
        <v>38</v>
      </c>
      <c r="B23" s="8" t="s">
        <v>49</v>
      </c>
      <c r="C23" s="3" t="s">
        <v>4</v>
      </c>
      <c r="D23" s="3"/>
      <c r="E23" s="7">
        <v>314.27999999999997</v>
      </c>
    </row>
    <row r="24" spans="1:7" ht="15.75" thickBot="1">
      <c r="A24" s="6" t="s">
        <v>27</v>
      </c>
      <c r="B24" s="8" t="s">
        <v>49</v>
      </c>
      <c r="C24" s="3" t="s">
        <v>28</v>
      </c>
      <c r="D24" s="3"/>
      <c r="E24" s="7">
        <v>0</v>
      </c>
    </row>
    <row r="25" spans="1:7" ht="16.5" thickBot="1">
      <c r="A25" s="38" t="s">
        <v>50</v>
      </c>
      <c r="B25" s="8" t="s">
        <v>51</v>
      </c>
      <c r="C25" s="3" t="s">
        <v>52</v>
      </c>
      <c r="D25" s="3">
        <v>2</v>
      </c>
      <c r="E25" s="7">
        <f>D25*218.47</f>
        <v>436.94</v>
      </c>
    </row>
    <row r="26" spans="1:7" s="13" customFormat="1" ht="14.25">
      <c r="A26" s="9" t="s">
        <v>25</v>
      </c>
      <c r="B26" s="10"/>
      <c r="C26" s="11"/>
      <c r="D26" s="19"/>
      <c r="E26" s="12">
        <f>SUM(E21:E25)</f>
        <v>27003.98</v>
      </c>
    </row>
    <row r="27" spans="1:7" s="13" customFormat="1" ht="14.25">
      <c r="A27" s="31"/>
      <c r="B27" s="32"/>
      <c r="C27" s="33"/>
      <c r="D27" s="34"/>
      <c r="E27" s="35"/>
    </row>
    <row r="28" spans="1:7" ht="34.5" customHeight="1">
      <c r="A28" s="82" t="s">
        <v>53</v>
      </c>
      <c r="B28" s="82"/>
      <c r="C28" s="82"/>
      <c r="D28" s="82"/>
      <c r="E28" s="82"/>
      <c r="F28" s="22"/>
    </row>
    <row r="29" spans="1:7" ht="29.25" customHeight="1">
      <c r="A29" s="75" t="s">
        <v>21</v>
      </c>
      <c r="B29" s="75"/>
      <c r="C29" s="75"/>
      <c r="D29" s="75"/>
      <c r="E29" s="75"/>
    </row>
    <row r="30" spans="1:7">
      <c r="A30" s="75" t="s">
        <v>20</v>
      </c>
      <c r="B30" s="75"/>
      <c r="C30" s="75"/>
      <c r="D30" s="75"/>
      <c r="E30" s="75"/>
    </row>
    <row r="31" spans="1:7" ht="32.25" customHeight="1">
      <c r="A31" s="75" t="s">
        <v>29</v>
      </c>
      <c r="B31" s="75"/>
      <c r="C31" s="75"/>
      <c r="D31" s="75"/>
      <c r="E31" s="75"/>
    </row>
    <row r="32" spans="1:7">
      <c r="A32" s="75" t="s">
        <v>18</v>
      </c>
      <c r="B32" s="75"/>
      <c r="C32" s="75"/>
      <c r="D32" s="75"/>
      <c r="E32" s="75"/>
    </row>
    <row r="33" spans="1:8">
      <c r="A33" s="78" t="s">
        <v>5</v>
      </c>
      <c r="B33" s="78"/>
      <c r="C33" s="78"/>
      <c r="D33" s="78"/>
      <c r="E33" s="78"/>
    </row>
    <row r="34" spans="1:8">
      <c r="A34" s="75" t="s">
        <v>18</v>
      </c>
      <c r="B34" s="75"/>
      <c r="C34" s="75"/>
      <c r="D34" s="75"/>
      <c r="E34" s="75"/>
    </row>
    <row r="35" spans="1:8">
      <c r="A35" s="76" t="s">
        <v>26</v>
      </c>
      <c r="B35" s="76"/>
      <c r="C35" s="76"/>
      <c r="D35" s="76"/>
      <c r="E35" s="4"/>
    </row>
    <row r="36" spans="1:8">
      <c r="B36" s="77" t="s">
        <v>19</v>
      </c>
      <c r="C36" s="77"/>
      <c r="D36" s="77"/>
      <c r="E36" s="5" t="s">
        <v>6</v>
      </c>
    </row>
    <row r="37" spans="1:8">
      <c r="A37" s="29"/>
      <c r="B37" s="29"/>
      <c r="C37" s="29"/>
      <c r="D37" s="20"/>
      <c r="E37" s="29"/>
    </row>
    <row r="38" spans="1:8" ht="15" customHeight="1">
      <c r="A38" s="76" t="s">
        <v>46</v>
      </c>
      <c r="B38" s="76"/>
      <c r="C38" s="76"/>
      <c r="D38" s="76"/>
      <c r="E38" s="76"/>
    </row>
    <row r="39" spans="1:8">
      <c r="B39" s="77" t="s">
        <v>19</v>
      </c>
      <c r="C39" s="77"/>
      <c r="D39" s="77"/>
      <c r="E39" s="5" t="s">
        <v>6</v>
      </c>
    </row>
    <row r="40" spans="1:8">
      <c r="A40" s="2" t="s">
        <v>41</v>
      </c>
    </row>
    <row r="41" spans="1:8">
      <c r="A41" s="13" t="s">
        <v>30</v>
      </c>
    </row>
    <row r="42" spans="1:8">
      <c r="A42" s="2" t="s">
        <v>34</v>
      </c>
      <c r="B42" s="14">
        <v>-8293.7000000000007</v>
      </c>
    </row>
    <row r="43" spans="1:8" ht="31.5">
      <c r="A43" s="23" t="s">
        <v>42</v>
      </c>
      <c r="B43" s="15"/>
      <c r="H43" s="17"/>
    </row>
    <row r="44" spans="1:8">
      <c r="A44" s="2" t="s">
        <v>31</v>
      </c>
      <c r="B44" s="15">
        <v>44085.65</v>
      </c>
      <c r="D44" s="2"/>
    </row>
    <row r="45" spans="1:8" ht="30">
      <c r="A45" s="30" t="s">
        <v>33</v>
      </c>
      <c r="B45" s="15">
        <f>E26</f>
        <v>27003.98</v>
      </c>
      <c r="D45" s="2"/>
    </row>
    <row r="46" spans="1:8">
      <c r="A46" s="16" t="s">
        <v>32</v>
      </c>
      <c r="B46" s="24">
        <f>B42+B44-B45</f>
        <v>8787.9699999999975</v>
      </c>
    </row>
  </sheetData>
  <mergeCells count="29"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8:E28"/>
    <mergeCell ref="A29:E29"/>
    <mergeCell ref="A30:E30"/>
    <mergeCell ref="A31:E31"/>
    <mergeCell ref="A32:E32"/>
    <mergeCell ref="A34:E34"/>
    <mergeCell ref="A35:D35"/>
    <mergeCell ref="B36:D36"/>
    <mergeCell ref="B39:D39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6"/>
  <sheetViews>
    <sheetView view="pageBreakPreview" topLeftCell="A19" zoomScaleSheetLayoutView="100" workbookViewId="0">
      <selection activeCell="A24" sqref="A24"/>
    </sheetView>
  </sheetViews>
  <sheetFormatPr defaultColWidth="9.140625" defaultRowHeight="1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>
      <c r="A1" s="83" t="s">
        <v>11</v>
      </c>
      <c r="B1" s="83"/>
      <c r="C1" s="83"/>
      <c r="D1" s="83"/>
      <c r="E1" s="83"/>
    </row>
    <row r="2" spans="1:5" ht="40.5" customHeight="1">
      <c r="A2" s="84" t="s">
        <v>12</v>
      </c>
      <c r="B2" s="85"/>
      <c r="C2" s="85"/>
      <c r="D2" s="85"/>
      <c r="E2" s="85"/>
    </row>
    <row r="3" spans="1:5">
      <c r="A3" s="86" t="s">
        <v>54</v>
      </c>
      <c r="B3" s="86"/>
      <c r="C3" s="86"/>
      <c r="D3" s="86"/>
      <c r="E3" s="86"/>
    </row>
    <row r="4" spans="1:5" s="1" customFormat="1" ht="30">
      <c r="A4" s="26" t="s">
        <v>13</v>
      </c>
      <c r="B4" s="27"/>
      <c r="C4" s="27"/>
      <c r="D4" s="27"/>
      <c r="E4" s="28" t="s">
        <v>55</v>
      </c>
    </row>
    <row r="5" spans="1:5" ht="15" customHeight="1">
      <c r="A5" s="75" t="s">
        <v>0</v>
      </c>
      <c r="B5" s="75"/>
      <c r="C5" s="75"/>
      <c r="D5" s="75"/>
      <c r="E5" s="75"/>
    </row>
    <row r="6" spans="1:5" ht="15" customHeight="1">
      <c r="A6" s="87" t="s">
        <v>39</v>
      </c>
      <c r="B6" s="87"/>
      <c r="C6" s="87"/>
      <c r="D6" s="87"/>
      <c r="E6" s="87"/>
    </row>
    <row r="7" spans="1:5" ht="15" customHeight="1">
      <c r="A7" s="79" t="s">
        <v>1</v>
      </c>
      <c r="B7" s="79"/>
      <c r="C7" s="79"/>
      <c r="D7" s="79"/>
      <c r="E7" s="79"/>
    </row>
    <row r="8" spans="1:5" ht="15" customHeight="1">
      <c r="A8" s="88" t="s">
        <v>44</v>
      </c>
      <c r="B8" s="88"/>
      <c r="C8" s="88"/>
      <c r="D8" s="88"/>
      <c r="E8" s="88"/>
    </row>
    <row r="9" spans="1:5" ht="32.25" customHeight="1">
      <c r="A9" s="89" t="s">
        <v>14</v>
      </c>
      <c r="B9" s="90"/>
      <c r="C9" s="90"/>
      <c r="D9" s="90"/>
      <c r="E9" s="90"/>
    </row>
    <row r="10" spans="1:5" ht="26.45" customHeight="1">
      <c r="A10" s="75" t="s">
        <v>45</v>
      </c>
      <c r="B10" s="75"/>
      <c r="C10" s="75"/>
      <c r="D10" s="75"/>
      <c r="E10" s="75"/>
    </row>
    <row r="11" spans="1:5" ht="18.75" customHeight="1">
      <c r="A11" s="79" t="s">
        <v>15</v>
      </c>
      <c r="B11" s="80"/>
      <c r="C11" s="80"/>
      <c r="D11" s="80"/>
      <c r="E11" s="80"/>
    </row>
    <row r="12" spans="1:5" ht="15" customHeight="1">
      <c r="A12" s="75" t="s">
        <v>22</v>
      </c>
      <c r="B12" s="75"/>
      <c r="C12" s="75"/>
      <c r="D12" s="75"/>
      <c r="E12" s="75"/>
    </row>
    <row r="13" spans="1:5" ht="17.25" customHeight="1">
      <c r="A13" s="79" t="s">
        <v>2</v>
      </c>
      <c r="B13" s="80"/>
      <c r="C13" s="80"/>
      <c r="D13" s="80"/>
      <c r="E13" s="80"/>
    </row>
    <row r="14" spans="1:5" ht="15" customHeight="1">
      <c r="A14" s="75" t="s">
        <v>23</v>
      </c>
      <c r="B14" s="75"/>
      <c r="C14" s="75"/>
      <c r="D14" s="75"/>
      <c r="E14" s="75"/>
    </row>
    <row r="15" spans="1:5" ht="15.75" customHeight="1">
      <c r="A15" s="79" t="s">
        <v>16</v>
      </c>
      <c r="B15" s="80"/>
      <c r="C15" s="80"/>
      <c r="D15" s="80"/>
      <c r="E15" s="80"/>
    </row>
    <row r="16" spans="1:5" ht="29.25" customHeight="1">
      <c r="A16" s="75" t="s">
        <v>17</v>
      </c>
      <c r="B16" s="75"/>
      <c r="C16" s="75"/>
      <c r="D16" s="75"/>
      <c r="E16" s="75"/>
    </row>
    <row r="17" spans="1:7" ht="55.9" customHeight="1">
      <c r="A17" s="75" t="s">
        <v>37</v>
      </c>
      <c r="B17" s="75"/>
      <c r="C17" s="75"/>
      <c r="D17" s="75"/>
      <c r="E17" s="75"/>
    </row>
    <row r="18" spans="1:7" ht="29.45" customHeight="1">
      <c r="A18" s="81" t="s">
        <v>43</v>
      </c>
      <c r="B18" s="81"/>
      <c r="C18" s="81"/>
      <c r="D18" s="81"/>
      <c r="E18" s="81"/>
    </row>
    <row r="19" spans="1:7">
      <c r="A19" s="81"/>
      <c r="B19" s="81"/>
      <c r="C19" s="81"/>
      <c r="D19" s="81"/>
      <c r="E19" s="81"/>
      <c r="F19" s="2">
        <v>578</v>
      </c>
      <c r="G19" s="2">
        <v>3</v>
      </c>
    </row>
    <row r="20" spans="1:7" ht="13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>
      <c r="A21" s="25" t="s">
        <v>36</v>
      </c>
      <c r="B21" s="8" t="s">
        <v>35</v>
      </c>
      <c r="C21" s="3" t="s">
        <v>4</v>
      </c>
      <c r="D21" s="3">
        <v>11.54</v>
      </c>
      <c r="E21" s="7">
        <f>D21*F19*G19</f>
        <v>20010.36</v>
      </c>
    </row>
    <row r="22" spans="1:7">
      <c r="A22" s="6" t="s">
        <v>40</v>
      </c>
      <c r="B22" s="8" t="s">
        <v>24</v>
      </c>
      <c r="C22" s="3" t="s">
        <v>4</v>
      </c>
      <c r="D22" s="3">
        <v>3.6</v>
      </c>
      <c r="E22" s="7">
        <f>D22*F19*G19</f>
        <v>6242.4000000000005</v>
      </c>
    </row>
    <row r="23" spans="1:7">
      <c r="A23" s="42" t="s">
        <v>27</v>
      </c>
      <c r="B23" s="8" t="s">
        <v>56</v>
      </c>
      <c r="C23" s="3" t="s">
        <v>28</v>
      </c>
      <c r="D23" s="3"/>
      <c r="E23" s="7">
        <v>4780.0200000000004</v>
      </c>
    </row>
    <row r="24" spans="1:7">
      <c r="A24" s="42" t="s">
        <v>57</v>
      </c>
      <c r="B24" s="41" t="s">
        <v>58</v>
      </c>
      <c r="C24" s="3" t="s">
        <v>28</v>
      </c>
      <c r="D24" s="3"/>
      <c r="E24" s="7">
        <v>7809.28</v>
      </c>
    </row>
    <row r="25" spans="1:7" ht="15.75">
      <c r="A25" s="44"/>
      <c r="B25" s="41"/>
      <c r="C25" s="3"/>
      <c r="D25" s="3"/>
      <c r="E25" s="7"/>
    </row>
    <row r="26" spans="1:7" s="13" customFormat="1" ht="14.25">
      <c r="A26" s="43" t="s">
        <v>25</v>
      </c>
      <c r="B26" s="10"/>
      <c r="C26" s="11"/>
      <c r="D26" s="19"/>
      <c r="E26" s="12">
        <f>SUM(E21:E25)</f>
        <v>38842.060000000005</v>
      </c>
    </row>
    <row r="27" spans="1:7" s="13" customFormat="1" ht="14.25">
      <c r="A27" s="31"/>
      <c r="B27" s="32"/>
      <c r="C27" s="33"/>
      <c r="D27" s="34"/>
      <c r="E27" s="35"/>
    </row>
    <row r="28" spans="1:7" ht="34.5" customHeight="1">
      <c r="A28" s="82" t="s">
        <v>59</v>
      </c>
      <c r="B28" s="82"/>
      <c r="C28" s="82"/>
      <c r="D28" s="82"/>
      <c r="E28" s="82"/>
      <c r="F28" s="22"/>
    </row>
    <row r="29" spans="1:7" ht="29.25" customHeight="1">
      <c r="A29" s="75" t="s">
        <v>21</v>
      </c>
      <c r="B29" s="75"/>
      <c r="C29" s="75"/>
      <c r="D29" s="75"/>
      <c r="E29" s="75"/>
    </row>
    <row r="30" spans="1:7">
      <c r="A30" s="75" t="s">
        <v>20</v>
      </c>
      <c r="B30" s="75"/>
      <c r="C30" s="75"/>
      <c r="D30" s="75"/>
      <c r="E30" s="75"/>
    </row>
    <row r="31" spans="1:7" ht="32.25" customHeight="1">
      <c r="A31" s="75" t="s">
        <v>29</v>
      </c>
      <c r="B31" s="75"/>
      <c r="C31" s="75"/>
      <c r="D31" s="75"/>
      <c r="E31" s="75"/>
    </row>
    <row r="32" spans="1:7">
      <c r="A32" s="75" t="s">
        <v>18</v>
      </c>
      <c r="B32" s="75"/>
      <c r="C32" s="75"/>
      <c r="D32" s="75"/>
      <c r="E32" s="75"/>
    </row>
    <row r="33" spans="1:8">
      <c r="A33" s="78" t="s">
        <v>5</v>
      </c>
      <c r="B33" s="78"/>
      <c r="C33" s="78"/>
      <c r="D33" s="78"/>
      <c r="E33" s="78"/>
    </row>
    <row r="34" spans="1:8">
      <c r="A34" s="75" t="s">
        <v>18</v>
      </c>
      <c r="B34" s="75"/>
      <c r="C34" s="75"/>
      <c r="D34" s="75"/>
      <c r="E34" s="75"/>
    </row>
    <row r="35" spans="1:8">
      <c r="A35" s="76" t="s">
        <v>26</v>
      </c>
      <c r="B35" s="76"/>
      <c r="C35" s="76"/>
      <c r="D35" s="76"/>
      <c r="E35" s="4"/>
    </row>
    <row r="36" spans="1:8">
      <c r="B36" s="77" t="s">
        <v>19</v>
      </c>
      <c r="C36" s="77"/>
      <c r="D36" s="77"/>
      <c r="E36" s="5" t="s">
        <v>6</v>
      </c>
    </row>
    <row r="37" spans="1:8">
      <c r="A37" s="36"/>
      <c r="B37" s="36"/>
      <c r="C37" s="36"/>
      <c r="D37" s="20"/>
      <c r="E37" s="36"/>
    </row>
    <row r="38" spans="1:8" ht="15" customHeight="1">
      <c r="A38" s="76" t="s">
        <v>46</v>
      </c>
      <c r="B38" s="76"/>
      <c r="C38" s="76"/>
      <c r="D38" s="76"/>
      <c r="E38" s="76"/>
    </row>
    <row r="39" spans="1:8">
      <c r="B39" s="77" t="s">
        <v>19</v>
      </c>
      <c r="C39" s="77"/>
      <c r="D39" s="77"/>
      <c r="E39" s="5" t="s">
        <v>6</v>
      </c>
    </row>
    <row r="40" spans="1:8">
      <c r="A40" s="2" t="s">
        <v>41</v>
      </c>
    </row>
    <row r="41" spans="1:8">
      <c r="A41" s="13" t="s">
        <v>30</v>
      </c>
    </row>
    <row r="42" spans="1:8">
      <c r="A42" s="2" t="s">
        <v>34</v>
      </c>
      <c r="B42" s="14">
        <f>'1 кв'!B46</f>
        <v>8787.9699999999975</v>
      </c>
    </row>
    <row r="43" spans="1:8" ht="31.5">
      <c r="A43" s="23" t="s">
        <v>42</v>
      </c>
      <c r="B43" s="15"/>
      <c r="H43" s="17"/>
    </row>
    <row r="44" spans="1:8">
      <c r="A44" s="2" t="s">
        <v>31</v>
      </c>
      <c r="B44" s="15">
        <v>29101.8</v>
      </c>
      <c r="D44" s="2"/>
    </row>
    <row r="45" spans="1:8" ht="30">
      <c r="A45" s="37" t="s">
        <v>33</v>
      </c>
      <c r="B45" s="15">
        <f>E26</f>
        <v>38842.060000000005</v>
      </c>
      <c r="D45" s="2"/>
    </row>
    <row r="46" spans="1:8">
      <c r="A46" s="16" t="s">
        <v>32</v>
      </c>
      <c r="B46" s="24">
        <f>B42+B44-B45</f>
        <v>-952.29000000000815</v>
      </c>
    </row>
  </sheetData>
  <mergeCells count="29"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8:E28"/>
    <mergeCell ref="A29:E29"/>
    <mergeCell ref="A30:E30"/>
    <mergeCell ref="A31:E31"/>
    <mergeCell ref="A32:E32"/>
    <mergeCell ref="A34:E34"/>
    <mergeCell ref="A35:D35"/>
    <mergeCell ref="B36:D36"/>
    <mergeCell ref="A38:E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7"/>
  <sheetViews>
    <sheetView view="pageBreakPreview" topLeftCell="A19" zoomScaleSheetLayoutView="100" workbookViewId="0">
      <selection activeCell="A25" sqref="A25"/>
    </sheetView>
  </sheetViews>
  <sheetFormatPr defaultColWidth="9.140625" defaultRowHeight="1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>
      <c r="A1" s="83" t="s">
        <v>11</v>
      </c>
      <c r="B1" s="83"/>
      <c r="C1" s="83"/>
      <c r="D1" s="83"/>
      <c r="E1" s="83"/>
    </row>
    <row r="2" spans="1:5" ht="40.5" customHeight="1">
      <c r="A2" s="84" t="s">
        <v>12</v>
      </c>
      <c r="B2" s="85"/>
      <c r="C2" s="85"/>
      <c r="D2" s="85"/>
      <c r="E2" s="85"/>
    </row>
    <row r="3" spans="1:5">
      <c r="A3" s="86" t="s">
        <v>60</v>
      </c>
      <c r="B3" s="86"/>
      <c r="C3" s="86"/>
      <c r="D3" s="86"/>
      <c r="E3" s="86"/>
    </row>
    <row r="4" spans="1:5" s="1" customFormat="1" ht="30">
      <c r="A4" s="26" t="s">
        <v>13</v>
      </c>
      <c r="B4" s="27"/>
      <c r="C4" s="27"/>
      <c r="D4" s="27"/>
      <c r="E4" s="28" t="s">
        <v>61</v>
      </c>
    </row>
    <row r="5" spans="1:5" ht="15" customHeight="1">
      <c r="A5" s="75" t="s">
        <v>0</v>
      </c>
      <c r="B5" s="75"/>
      <c r="C5" s="75"/>
      <c r="D5" s="75"/>
      <c r="E5" s="75"/>
    </row>
    <row r="6" spans="1:5" ht="15" customHeight="1">
      <c r="A6" s="87" t="s">
        <v>39</v>
      </c>
      <c r="B6" s="87"/>
      <c r="C6" s="87"/>
      <c r="D6" s="87"/>
      <c r="E6" s="87"/>
    </row>
    <row r="7" spans="1:5" ht="15" customHeight="1">
      <c r="A7" s="79" t="s">
        <v>1</v>
      </c>
      <c r="B7" s="79"/>
      <c r="C7" s="79"/>
      <c r="D7" s="79"/>
      <c r="E7" s="79"/>
    </row>
    <row r="8" spans="1:5" ht="15" customHeight="1">
      <c r="A8" s="88" t="s">
        <v>44</v>
      </c>
      <c r="B8" s="88"/>
      <c r="C8" s="88"/>
      <c r="D8" s="88"/>
      <c r="E8" s="88"/>
    </row>
    <row r="9" spans="1:5" ht="32.25" customHeight="1">
      <c r="A9" s="89" t="s">
        <v>14</v>
      </c>
      <c r="B9" s="90"/>
      <c r="C9" s="90"/>
      <c r="D9" s="90"/>
      <c r="E9" s="90"/>
    </row>
    <row r="10" spans="1:5" ht="26.45" customHeight="1">
      <c r="A10" s="75" t="s">
        <v>45</v>
      </c>
      <c r="B10" s="75"/>
      <c r="C10" s="75"/>
      <c r="D10" s="75"/>
      <c r="E10" s="75"/>
    </row>
    <row r="11" spans="1:5" ht="18.75" customHeight="1">
      <c r="A11" s="79" t="s">
        <v>15</v>
      </c>
      <c r="B11" s="80"/>
      <c r="C11" s="80"/>
      <c r="D11" s="80"/>
      <c r="E11" s="80"/>
    </row>
    <row r="12" spans="1:5" ht="15" customHeight="1">
      <c r="A12" s="75" t="s">
        <v>22</v>
      </c>
      <c r="B12" s="75"/>
      <c r="C12" s="75"/>
      <c r="D12" s="75"/>
      <c r="E12" s="75"/>
    </row>
    <row r="13" spans="1:5" ht="17.25" customHeight="1">
      <c r="A13" s="79" t="s">
        <v>2</v>
      </c>
      <c r="B13" s="80"/>
      <c r="C13" s="80"/>
      <c r="D13" s="80"/>
      <c r="E13" s="80"/>
    </row>
    <row r="14" spans="1:5" ht="15" customHeight="1">
      <c r="A14" s="75" t="s">
        <v>23</v>
      </c>
      <c r="B14" s="75"/>
      <c r="C14" s="75"/>
      <c r="D14" s="75"/>
      <c r="E14" s="75"/>
    </row>
    <row r="15" spans="1:5" ht="15.75" customHeight="1">
      <c r="A15" s="79" t="s">
        <v>16</v>
      </c>
      <c r="B15" s="80"/>
      <c r="C15" s="80"/>
      <c r="D15" s="80"/>
      <c r="E15" s="80"/>
    </row>
    <row r="16" spans="1:5" ht="29.25" customHeight="1">
      <c r="A16" s="75" t="s">
        <v>17</v>
      </c>
      <c r="B16" s="75"/>
      <c r="C16" s="75"/>
      <c r="D16" s="75"/>
      <c r="E16" s="75"/>
    </row>
    <row r="17" spans="1:7" ht="55.9" customHeight="1">
      <c r="A17" s="75" t="s">
        <v>37</v>
      </c>
      <c r="B17" s="75"/>
      <c r="C17" s="75"/>
      <c r="D17" s="75"/>
      <c r="E17" s="75"/>
    </row>
    <row r="18" spans="1:7" ht="29.45" customHeight="1">
      <c r="A18" s="81" t="s">
        <v>43</v>
      </c>
      <c r="B18" s="81"/>
      <c r="C18" s="81"/>
      <c r="D18" s="81"/>
      <c r="E18" s="81"/>
    </row>
    <row r="19" spans="1:7">
      <c r="A19" s="81"/>
      <c r="B19" s="81"/>
      <c r="C19" s="81"/>
      <c r="D19" s="81"/>
      <c r="E19" s="81"/>
      <c r="F19" s="2">
        <v>578</v>
      </c>
      <c r="G19" s="2">
        <v>3</v>
      </c>
    </row>
    <row r="20" spans="1:7" ht="13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>
      <c r="A21" s="25" t="s">
        <v>36</v>
      </c>
      <c r="B21" s="8" t="s">
        <v>35</v>
      </c>
      <c r="C21" s="3" t="s">
        <v>4</v>
      </c>
      <c r="D21" s="3">
        <v>8.08</v>
      </c>
      <c r="E21" s="7">
        <f>D21*F19*G19</f>
        <v>14010.72</v>
      </c>
    </row>
    <row r="22" spans="1:7">
      <c r="A22" s="6" t="s">
        <v>40</v>
      </c>
      <c r="B22" s="8" t="s">
        <v>24</v>
      </c>
      <c r="C22" s="3" t="s">
        <v>4</v>
      </c>
      <c r="D22" s="3">
        <v>3.6</v>
      </c>
      <c r="E22" s="7">
        <f>D22*F19*G19</f>
        <v>6242.4000000000005</v>
      </c>
    </row>
    <row r="23" spans="1:7">
      <c r="A23" s="42" t="s">
        <v>27</v>
      </c>
      <c r="B23" s="8" t="s">
        <v>62</v>
      </c>
      <c r="C23" s="3" t="s">
        <v>28</v>
      </c>
      <c r="D23" s="3"/>
      <c r="E23" s="7">
        <v>3705</v>
      </c>
    </row>
    <row r="24" spans="1:7" ht="15.75">
      <c r="A24" s="47" t="s">
        <v>67</v>
      </c>
      <c r="B24" s="41" t="s">
        <v>64</v>
      </c>
      <c r="C24" s="3" t="s">
        <v>52</v>
      </c>
      <c r="D24" s="3">
        <v>10</v>
      </c>
      <c r="E24" s="7">
        <f>D24*235.95</f>
        <v>2359.5</v>
      </c>
    </row>
    <row r="25" spans="1:7" ht="31.5">
      <c r="A25" s="47" t="s">
        <v>63</v>
      </c>
      <c r="B25" s="41" t="s">
        <v>64</v>
      </c>
      <c r="C25" s="3" t="s">
        <v>28</v>
      </c>
      <c r="D25" s="3"/>
      <c r="E25" s="7">
        <v>3900.16</v>
      </c>
    </row>
    <row r="26" spans="1:7" ht="15.75">
      <c r="A26" s="44"/>
      <c r="B26" s="41"/>
      <c r="C26" s="3"/>
      <c r="D26" s="3"/>
      <c r="E26" s="7"/>
    </row>
    <row r="27" spans="1:7" s="13" customFormat="1" ht="14.25">
      <c r="A27" s="43" t="s">
        <v>25</v>
      </c>
      <c r="B27" s="10"/>
      <c r="C27" s="11"/>
      <c r="D27" s="19"/>
      <c r="E27" s="12">
        <f>SUM(E21:E26)</f>
        <v>30217.78</v>
      </c>
    </row>
    <row r="28" spans="1:7" s="13" customFormat="1" ht="14.25">
      <c r="A28" s="31"/>
      <c r="B28" s="32"/>
      <c r="C28" s="33"/>
      <c r="D28" s="34"/>
      <c r="E28" s="35"/>
    </row>
    <row r="29" spans="1:7" ht="34.5" customHeight="1">
      <c r="A29" s="82" t="s">
        <v>66</v>
      </c>
      <c r="B29" s="82"/>
      <c r="C29" s="82"/>
      <c r="D29" s="82"/>
      <c r="E29" s="82"/>
      <c r="F29" s="22"/>
    </row>
    <row r="30" spans="1:7" ht="29.25" customHeight="1">
      <c r="A30" s="75" t="s">
        <v>21</v>
      </c>
      <c r="B30" s="75"/>
      <c r="C30" s="75"/>
      <c r="D30" s="75"/>
      <c r="E30" s="75"/>
    </row>
    <row r="31" spans="1:7">
      <c r="A31" s="75" t="s">
        <v>20</v>
      </c>
      <c r="B31" s="75"/>
      <c r="C31" s="75"/>
      <c r="D31" s="75"/>
      <c r="E31" s="75"/>
    </row>
    <row r="32" spans="1:7" ht="32.25" customHeight="1">
      <c r="A32" s="75" t="s">
        <v>29</v>
      </c>
      <c r="B32" s="75"/>
      <c r="C32" s="75"/>
      <c r="D32" s="75"/>
      <c r="E32" s="75"/>
    </row>
    <row r="33" spans="1:8">
      <c r="A33" s="75" t="s">
        <v>18</v>
      </c>
      <c r="B33" s="75"/>
      <c r="C33" s="75"/>
      <c r="D33" s="75"/>
      <c r="E33" s="75"/>
    </row>
    <row r="34" spans="1:8">
      <c r="A34" s="78" t="s">
        <v>5</v>
      </c>
      <c r="B34" s="78"/>
      <c r="C34" s="78"/>
      <c r="D34" s="78"/>
      <c r="E34" s="78"/>
    </row>
    <row r="35" spans="1:8">
      <c r="A35" s="75" t="s">
        <v>18</v>
      </c>
      <c r="B35" s="75"/>
      <c r="C35" s="75"/>
      <c r="D35" s="75"/>
      <c r="E35" s="75"/>
    </row>
    <row r="36" spans="1:8">
      <c r="A36" s="88" t="s">
        <v>26</v>
      </c>
      <c r="B36" s="88"/>
      <c r="C36" s="88"/>
      <c r="D36" s="88"/>
      <c r="E36" s="4"/>
    </row>
    <row r="37" spans="1:8">
      <c r="B37" s="77" t="s">
        <v>19</v>
      </c>
      <c r="C37" s="77"/>
      <c r="D37" s="77"/>
      <c r="E37" s="5" t="s">
        <v>6</v>
      </c>
    </row>
    <row r="38" spans="1:8">
      <c r="A38" s="39"/>
      <c r="B38" s="39"/>
      <c r="C38" s="39"/>
      <c r="D38" s="20"/>
      <c r="E38" s="39"/>
    </row>
    <row r="39" spans="1:8" ht="15" customHeight="1">
      <c r="A39" s="88" t="s">
        <v>65</v>
      </c>
      <c r="B39" s="88"/>
      <c r="C39" s="88"/>
      <c r="D39" s="88"/>
      <c r="E39" s="88"/>
    </row>
    <row r="40" spans="1:8">
      <c r="B40" s="77" t="s">
        <v>19</v>
      </c>
      <c r="C40" s="77"/>
      <c r="D40" s="77"/>
      <c r="E40" s="5" t="s">
        <v>6</v>
      </c>
    </row>
    <row r="41" spans="1:8">
      <c r="A41" s="2" t="s">
        <v>41</v>
      </c>
    </row>
    <row r="42" spans="1:8">
      <c r="A42" s="13" t="s">
        <v>30</v>
      </c>
    </row>
    <row r="43" spans="1:8">
      <c r="A43" s="2" t="s">
        <v>34</v>
      </c>
      <c r="B43" s="14">
        <f>'2кв'!B46</f>
        <v>-952.29000000000815</v>
      </c>
    </row>
    <row r="44" spans="1:8" ht="31.5">
      <c r="A44" s="23" t="s">
        <v>68</v>
      </c>
      <c r="B44" s="15"/>
      <c r="H44" s="17"/>
    </row>
    <row r="45" spans="1:8">
      <c r="A45" s="2" t="s">
        <v>31</v>
      </c>
      <c r="B45" s="15">
        <v>25214.959999999999</v>
      </c>
      <c r="D45" s="2"/>
    </row>
    <row r="46" spans="1:8" ht="30">
      <c r="A46" s="40" t="s">
        <v>33</v>
      </c>
      <c r="B46" s="15">
        <f>E27</f>
        <v>30217.78</v>
      </c>
      <c r="D46" s="2"/>
    </row>
    <row r="47" spans="1:8">
      <c r="A47" s="16" t="s">
        <v>32</v>
      </c>
      <c r="B47" s="24">
        <f>B43+B45-B46</f>
        <v>-5955.1100000000079</v>
      </c>
    </row>
  </sheetData>
  <mergeCells count="29">
    <mergeCell ref="A35:E35"/>
    <mergeCell ref="A36:D36"/>
    <mergeCell ref="B37:D37"/>
    <mergeCell ref="A39:E39"/>
    <mergeCell ref="B40:D40"/>
    <mergeCell ref="A34:E34"/>
    <mergeCell ref="A14:E14"/>
    <mergeCell ref="A15:E15"/>
    <mergeCell ref="A16:E16"/>
    <mergeCell ref="A17:E17"/>
    <mergeCell ref="A18:E18"/>
    <mergeCell ref="A19:E19"/>
    <mergeCell ref="A29:E29"/>
    <mergeCell ref="A30:E30"/>
    <mergeCell ref="A31:E31"/>
    <mergeCell ref="A32:E32"/>
    <mergeCell ref="A33:E33"/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5"/>
  <sheetViews>
    <sheetView view="pageBreakPreview" topLeftCell="A34" zoomScaleSheetLayoutView="100" workbookViewId="0">
      <selection activeCell="B44" sqref="B44"/>
    </sheetView>
  </sheetViews>
  <sheetFormatPr defaultColWidth="9.140625" defaultRowHeight="15"/>
  <cols>
    <col min="1" max="1" width="32.7109375" style="2" customWidth="1"/>
    <col min="2" max="2" width="20.2851562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>
      <c r="A1" s="83" t="s">
        <v>11</v>
      </c>
      <c r="B1" s="83"/>
      <c r="C1" s="83"/>
      <c r="D1" s="83"/>
      <c r="E1" s="83"/>
    </row>
    <row r="2" spans="1:5" ht="40.5" customHeight="1">
      <c r="A2" s="84" t="s">
        <v>12</v>
      </c>
      <c r="B2" s="85"/>
      <c r="C2" s="85"/>
      <c r="D2" s="85"/>
      <c r="E2" s="85"/>
    </row>
    <row r="3" spans="1:5">
      <c r="A3" s="86" t="s">
        <v>69</v>
      </c>
      <c r="B3" s="86"/>
      <c r="C3" s="86"/>
      <c r="D3" s="86"/>
      <c r="E3" s="86"/>
    </row>
    <row r="4" spans="1:5" s="1" customFormat="1" ht="30">
      <c r="A4" s="26" t="s">
        <v>13</v>
      </c>
      <c r="B4" s="27"/>
      <c r="C4" s="27"/>
      <c r="D4" s="27"/>
      <c r="E4" s="28" t="s">
        <v>70</v>
      </c>
    </row>
    <row r="5" spans="1:5" ht="15" customHeight="1">
      <c r="A5" s="75" t="s">
        <v>0</v>
      </c>
      <c r="B5" s="75"/>
      <c r="C5" s="75"/>
      <c r="D5" s="75"/>
      <c r="E5" s="75"/>
    </row>
    <row r="6" spans="1:5" ht="15" customHeight="1">
      <c r="A6" s="87" t="s">
        <v>39</v>
      </c>
      <c r="B6" s="87"/>
      <c r="C6" s="87"/>
      <c r="D6" s="87"/>
      <c r="E6" s="87"/>
    </row>
    <row r="7" spans="1:5" ht="15" customHeight="1">
      <c r="A7" s="79" t="s">
        <v>1</v>
      </c>
      <c r="B7" s="79"/>
      <c r="C7" s="79"/>
      <c r="D7" s="79"/>
      <c r="E7" s="79"/>
    </row>
    <row r="8" spans="1:5" ht="15" customHeight="1">
      <c r="A8" s="88" t="s">
        <v>44</v>
      </c>
      <c r="B8" s="88"/>
      <c r="C8" s="88"/>
      <c r="D8" s="88"/>
      <c r="E8" s="88"/>
    </row>
    <row r="9" spans="1:5" ht="32.25" customHeight="1">
      <c r="A9" s="89" t="s">
        <v>14</v>
      </c>
      <c r="B9" s="90"/>
      <c r="C9" s="90"/>
      <c r="D9" s="90"/>
      <c r="E9" s="90"/>
    </row>
    <row r="10" spans="1:5" ht="26.45" customHeight="1">
      <c r="A10" s="75" t="s">
        <v>45</v>
      </c>
      <c r="B10" s="75"/>
      <c r="C10" s="75"/>
      <c r="D10" s="75"/>
      <c r="E10" s="75"/>
    </row>
    <row r="11" spans="1:5" ht="18.75" customHeight="1">
      <c r="A11" s="79" t="s">
        <v>15</v>
      </c>
      <c r="B11" s="80"/>
      <c r="C11" s="80"/>
      <c r="D11" s="80"/>
      <c r="E11" s="80"/>
    </row>
    <row r="12" spans="1:5" ht="15" customHeight="1">
      <c r="A12" s="75" t="s">
        <v>22</v>
      </c>
      <c r="B12" s="75"/>
      <c r="C12" s="75"/>
      <c r="D12" s="75"/>
      <c r="E12" s="75"/>
    </row>
    <row r="13" spans="1:5" ht="17.25" customHeight="1">
      <c r="A13" s="79" t="s">
        <v>2</v>
      </c>
      <c r="B13" s="80"/>
      <c r="C13" s="80"/>
      <c r="D13" s="80"/>
      <c r="E13" s="80"/>
    </row>
    <row r="14" spans="1:5" ht="15" customHeight="1">
      <c r="A14" s="75" t="s">
        <v>23</v>
      </c>
      <c r="B14" s="75"/>
      <c r="C14" s="75"/>
      <c r="D14" s="75"/>
      <c r="E14" s="75"/>
    </row>
    <row r="15" spans="1:5" ht="15.75" customHeight="1">
      <c r="A15" s="79" t="s">
        <v>16</v>
      </c>
      <c r="B15" s="80"/>
      <c r="C15" s="80"/>
      <c r="D15" s="80"/>
      <c r="E15" s="80"/>
    </row>
    <row r="16" spans="1:5" ht="29.25" customHeight="1">
      <c r="A16" s="75" t="s">
        <v>17</v>
      </c>
      <c r="B16" s="75"/>
      <c r="C16" s="75"/>
      <c r="D16" s="75"/>
      <c r="E16" s="75"/>
    </row>
    <row r="17" spans="1:7" ht="55.9" customHeight="1">
      <c r="A17" s="75" t="s">
        <v>37</v>
      </c>
      <c r="B17" s="75"/>
      <c r="C17" s="75"/>
      <c r="D17" s="75"/>
      <c r="E17" s="75"/>
    </row>
    <row r="18" spans="1:7" ht="29.45" customHeight="1">
      <c r="A18" s="81" t="s">
        <v>43</v>
      </c>
      <c r="B18" s="81"/>
      <c r="C18" s="81"/>
      <c r="D18" s="81"/>
      <c r="E18" s="81"/>
    </row>
    <row r="19" spans="1:7">
      <c r="A19" s="81"/>
      <c r="B19" s="81"/>
      <c r="C19" s="81"/>
      <c r="D19" s="81"/>
      <c r="E19" s="81"/>
      <c r="F19" s="2">
        <v>578</v>
      </c>
      <c r="G19" s="2">
        <v>3</v>
      </c>
    </row>
    <row r="20" spans="1:7" ht="13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>
      <c r="A21" s="25" t="s">
        <v>36</v>
      </c>
      <c r="B21" s="8" t="s">
        <v>35</v>
      </c>
      <c r="C21" s="3" t="s">
        <v>4</v>
      </c>
      <c r="D21" s="3">
        <v>8.08</v>
      </c>
      <c r="E21" s="7">
        <f>D21*F19*G19</f>
        <v>14010.72</v>
      </c>
    </row>
    <row r="22" spans="1:7">
      <c r="A22" s="6" t="s">
        <v>40</v>
      </c>
      <c r="B22" s="8" t="s">
        <v>24</v>
      </c>
      <c r="C22" s="3" t="s">
        <v>4</v>
      </c>
      <c r="D22" s="3">
        <v>3.6</v>
      </c>
      <c r="E22" s="7">
        <f>D22*F19*G19</f>
        <v>6242.4000000000005</v>
      </c>
    </row>
    <row r="23" spans="1:7">
      <c r="A23" s="42" t="s">
        <v>27</v>
      </c>
      <c r="B23" s="8" t="s">
        <v>71</v>
      </c>
      <c r="C23" s="3" t="s">
        <v>28</v>
      </c>
      <c r="D23" s="3"/>
      <c r="E23" s="7">
        <v>27.27</v>
      </c>
    </row>
    <row r="24" spans="1:7" ht="15.75">
      <c r="A24" s="44"/>
      <c r="B24" s="41"/>
      <c r="C24" s="3"/>
      <c r="D24" s="3"/>
      <c r="E24" s="7"/>
    </row>
    <row r="25" spans="1:7" s="13" customFormat="1" ht="14.25">
      <c r="A25" s="43" t="s">
        <v>25</v>
      </c>
      <c r="B25" s="10"/>
      <c r="C25" s="11"/>
      <c r="D25" s="19"/>
      <c r="E25" s="12">
        <f>SUM(E21:E24)</f>
        <v>20280.39</v>
      </c>
    </row>
    <row r="26" spans="1:7" s="13" customFormat="1" ht="14.25">
      <c r="A26" s="31"/>
      <c r="B26" s="32"/>
      <c r="C26" s="33"/>
      <c r="D26" s="34"/>
      <c r="E26" s="35"/>
    </row>
    <row r="27" spans="1:7" ht="34.5" customHeight="1">
      <c r="A27" s="82" t="s">
        <v>72</v>
      </c>
      <c r="B27" s="82"/>
      <c r="C27" s="82"/>
      <c r="D27" s="82"/>
      <c r="E27" s="82"/>
      <c r="F27" s="22"/>
    </row>
    <row r="28" spans="1:7" ht="29.25" customHeight="1">
      <c r="A28" s="75" t="s">
        <v>21</v>
      </c>
      <c r="B28" s="75"/>
      <c r="C28" s="75"/>
      <c r="D28" s="75"/>
      <c r="E28" s="75"/>
    </row>
    <row r="29" spans="1:7">
      <c r="A29" s="75" t="s">
        <v>20</v>
      </c>
      <c r="B29" s="75"/>
      <c r="C29" s="75"/>
      <c r="D29" s="75"/>
      <c r="E29" s="75"/>
    </row>
    <row r="30" spans="1:7" ht="32.25" customHeight="1">
      <c r="A30" s="75" t="s">
        <v>29</v>
      </c>
      <c r="B30" s="75"/>
      <c r="C30" s="75"/>
      <c r="D30" s="75"/>
      <c r="E30" s="75"/>
    </row>
    <row r="31" spans="1:7">
      <c r="A31" s="75" t="s">
        <v>18</v>
      </c>
      <c r="B31" s="75"/>
      <c r="C31" s="75"/>
      <c r="D31" s="75"/>
      <c r="E31" s="75"/>
    </row>
    <row r="32" spans="1:7">
      <c r="A32" s="78" t="s">
        <v>5</v>
      </c>
      <c r="B32" s="78"/>
      <c r="C32" s="78"/>
      <c r="D32" s="78"/>
      <c r="E32" s="78"/>
    </row>
    <row r="33" spans="1:8">
      <c r="A33" s="75" t="s">
        <v>18</v>
      </c>
      <c r="B33" s="75"/>
      <c r="C33" s="75"/>
      <c r="D33" s="75"/>
      <c r="E33" s="75"/>
    </row>
    <row r="34" spans="1:8">
      <c r="A34" s="88" t="s">
        <v>26</v>
      </c>
      <c r="B34" s="88"/>
      <c r="C34" s="88"/>
      <c r="D34" s="88"/>
      <c r="E34" s="4"/>
    </row>
    <row r="35" spans="1:8">
      <c r="B35" s="77" t="s">
        <v>19</v>
      </c>
      <c r="C35" s="77"/>
      <c r="D35" s="77"/>
      <c r="E35" s="5" t="s">
        <v>6</v>
      </c>
    </row>
    <row r="36" spans="1:8">
      <c r="A36" s="45"/>
      <c r="B36" s="45"/>
      <c r="C36" s="45"/>
      <c r="D36" s="20"/>
      <c r="E36" s="45"/>
    </row>
    <row r="37" spans="1:8" ht="15" customHeight="1">
      <c r="A37" s="88" t="s">
        <v>65</v>
      </c>
      <c r="B37" s="88"/>
      <c r="C37" s="88"/>
      <c r="D37" s="88"/>
      <c r="E37" s="88"/>
    </row>
    <row r="38" spans="1:8">
      <c r="B38" s="77" t="s">
        <v>19</v>
      </c>
      <c r="C38" s="77"/>
      <c r="D38" s="77"/>
      <c r="E38" s="5" t="s">
        <v>6</v>
      </c>
    </row>
    <row r="39" spans="1:8">
      <c r="A39" s="2" t="s">
        <v>41</v>
      </c>
    </row>
    <row r="40" spans="1:8">
      <c r="A40" s="13" t="s">
        <v>30</v>
      </c>
    </row>
    <row r="41" spans="1:8">
      <c r="A41" s="2" t="s">
        <v>34</v>
      </c>
      <c r="B41" s="14">
        <f>'3кв'!B47</f>
        <v>-5955.1100000000079</v>
      </c>
    </row>
    <row r="42" spans="1:8" ht="31.5">
      <c r="A42" s="23" t="s">
        <v>68</v>
      </c>
      <c r="B42" s="15"/>
      <c r="H42" s="17"/>
    </row>
    <row r="43" spans="1:8">
      <c r="A43" s="2" t="s">
        <v>31</v>
      </c>
      <c r="B43" s="15">
        <v>20744.849999999999</v>
      </c>
      <c r="D43" s="2"/>
    </row>
    <row r="44" spans="1:8" ht="30">
      <c r="A44" s="46" t="s">
        <v>33</v>
      </c>
      <c r="B44" s="15">
        <f>E25</f>
        <v>20280.39</v>
      </c>
      <c r="D44" s="2"/>
    </row>
    <row r="45" spans="1:8">
      <c r="A45" s="16" t="s">
        <v>32</v>
      </c>
      <c r="B45" s="24">
        <f>B41+B43-B44</f>
        <v>-5490.6500000000087</v>
      </c>
    </row>
  </sheetData>
  <mergeCells count="29"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  <mergeCell ref="A32:E32"/>
    <mergeCell ref="A14:E14"/>
    <mergeCell ref="A15:E15"/>
    <mergeCell ref="A16:E16"/>
    <mergeCell ref="A17:E17"/>
    <mergeCell ref="A18:E18"/>
    <mergeCell ref="A19:E19"/>
    <mergeCell ref="A27:E27"/>
    <mergeCell ref="A28:E28"/>
    <mergeCell ref="A29:E29"/>
    <mergeCell ref="A30:E30"/>
    <mergeCell ref="A31:E31"/>
    <mergeCell ref="A33:E33"/>
    <mergeCell ref="A34:D34"/>
    <mergeCell ref="B35:D35"/>
    <mergeCell ref="A37:E37"/>
    <mergeCell ref="B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9"/>
  <sheetViews>
    <sheetView tabSelected="1" view="pageBreakPreview" topLeftCell="A19" zoomScaleSheetLayoutView="100" workbookViewId="0">
      <selection activeCell="A38" sqref="A38:XFD39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72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93" t="s">
        <v>73</v>
      </c>
      <c r="B1" s="93"/>
      <c r="C1" s="93"/>
      <c r="D1" s="48"/>
    </row>
    <row r="2" spans="1:5">
      <c r="A2" s="94" t="s">
        <v>74</v>
      </c>
      <c r="B2" s="94"/>
      <c r="C2" s="94"/>
      <c r="D2" s="49"/>
    </row>
    <row r="3" spans="1:5">
      <c r="A3" s="94" t="s">
        <v>75</v>
      </c>
      <c r="B3" s="94"/>
      <c r="C3" s="94"/>
      <c r="D3" s="49"/>
    </row>
    <row r="4" spans="1:5">
      <c r="A4" s="93" t="s">
        <v>95</v>
      </c>
      <c r="B4" s="93"/>
      <c r="C4" s="93"/>
      <c r="D4" s="48"/>
    </row>
    <row r="5" spans="1:5">
      <c r="A5" s="95"/>
      <c r="B5" s="95"/>
      <c r="C5" s="95"/>
    </row>
    <row r="6" spans="1:5">
      <c r="A6" s="49"/>
      <c r="B6" s="50" t="s">
        <v>76</v>
      </c>
      <c r="C6" s="51">
        <f>'1 кв'!B42</f>
        <v>-8293.7000000000007</v>
      </c>
      <c r="D6" s="52"/>
    </row>
    <row r="7" spans="1:5">
      <c r="A7" s="49"/>
      <c r="B7" s="50" t="s">
        <v>96</v>
      </c>
      <c r="C7" s="53"/>
      <c r="D7" s="52"/>
    </row>
    <row r="8" spans="1:5">
      <c r="A8" s="54" t="s">
        <v>77</v>
      </c>
      <c r="B8" s="55" t="s">
        <v>78</v>
      </c>
      <c r="C8" s="56">
        <f>'1 кв'!B44+'2кв'!B44+'3кв'!B45+'4кв'!B43</f>
        <v>119147.26000000001</v>
      </c>
      <c r="D8" s="57"/>
    </row>
    <row r="9" spans="1:5">
      <c r="A9" s="58"/>
      <c r="B9" s="55" t="s">
        <v>79</v>
      </c>
      <c r="C9" s="53">
        <f>SUM(C8:C8)</f>
        <v>119147.26000000001</v>
      </c>
      <c r="D9" s="52"/>
    </row>
    <row r="10" spans="1:5">
      <c r="B10" s="91"/>
      <c r="C10" s="92"/>
      <c r="D10" s="59"/>
    </row>
    <row r="11" spans="1:5">
      <c r="A11" s="60" t="s">
        <v>80</v>
      </c>
      <c r="B11" s="61" t="s">
        <v>81</v>
      </c>
      <c r="C11" s="62">
        <f>'1 кв'!E21+'2кв'!E21+'3кв'!E21+'4кв'!E21</f>
        <v>68042.16</v>
      </c>
      <c r="D11" s="59"/>
    </row>
    <row r="12" spans="1:5">
      <c r="B12" s="63" t="s">
        <v>40</v>
      </c>
      <c r="C12" s="62">
        <f>'1 кв'!E22+'2кв'!E22+'3кв'!E22+'4кв'!E22</f>
        <v>24969.600000000002</v>
      </c>
      <c r="D12" s="59"/>
      <c r="E12" s="64"/>
    </row>
    <row r="13" spans="1:5" ht="31.5">
      <c r="B13" s="63" t="s">
        <v>38</v>
      </c>
      <c r="C13" s="62">
        <f>'1 кв'!E23</f>
        <v>314.27999999999997</v>
      </c>
      <c r="D13" s="59"/>
    </row>
    <row r="14" spans="1:5">
      <c r="A14" s="60"/>
      <c r="B14" s="65" t="s">
        <v>27</v>
      </c>
      <c r="C14" s="62">
        <f>'1 кв'!E24+'2кв'!E23+'3кв'!E23+'4кв'!E23</f>
        <v>8512.2900000000009</v>
      </c>
      <c r="D14" s="59"/>
    </row>
    <row r="15" spans="1:5">
      <c r="A15" s="60"/>
      <c r="B15" s="66" t="s">
        <v>97</v>
      </c>
      <c r="C15" s="62">
        <f>'1 кв'!E25+'3кв'!E24</f>
        <v>2796.44</v>
      </c>
      <c r="D15" s="59"/>
    </row>
    <row r="16" spans="1:5">
      <c r="A16" s="60"/>
      <c r="B16" s="67" t="s">
        <v>82</v>
      </c>
      <c r="C16" s="62">
        <v>0</v>
      </c>
      <c r="D16" s="59"/>
    </row>
    <row r="17" spans="1:5">
      <c r="A17" s="60"/>
      <c r="B17" s="67" t="s">
        <v>83</v>
      </c>
      <c r="C17" s="62"/>
      <c r="D17" s="59"/>
    </row>
    <row r="18" spans="1:5">
      <c r="A18" s="60"/>
      <c r="B18" s="6" t="s">
        <v>98</v>
      </c>
      <c r="C18" s="62">
        <f>'2кв'!E24</f>
        <v>7809.28</v>
      </c>
      <c r="D18" s="59"/>
    </row>
    <row r="19" spans="1:5">
      <c r="A19" s="60"/>
      <c r="B19" s="73" t="s">
        <v>99</v>
      </c>
      <c r="C19" s="62">
        <f>'3кв'!E25</f>
        <v>3900.16</v>
      </c>
      <c r="D19" s="59"/>
    </row>
    <row r="20" spans="1:5">
      <c r="A20" s="60"/>
      <c r="B20" s="74"/>
      <c r="C20" s="62"/>
      <c r="D20" s="59"/>
    </row>
    <row r="21" spans="1:5">
      <c r="B21" s="68" t="s">
        <v>84</v>
      </c>
      <c r="C21" s="53">
        <f>SUM(C11:C19)</f>
        <v>116344.21000000002</v>
      </c>
      <c r="D21" s="59"/>
      <c r="E21" s="64"/>
    </row>
    <row r="22" spans="1:5">
      <c r="B22" s="69" t="s">
        <v>85</v>
      </c>
      <c r="C22" s="51">
        <f>(C6+C9)-C21</f>
        <v>-5490.6500000000087</v>
      </c>
      <c r="D22" s="59"/>
    </row>
    <row r="23" spans="1:5">
      <c r="B23" s="54"/>
      <c r="C23" s="70"/>
      <c r="D23" s="59"/>
    </row>
    <row r="24" spans="1:5">
      <c r="B24" s="54"/>
      <c r="C24" s="70"/>
      <c r="D24" s="59"/>
    </row>
    <row r="25" spans="1:5">
      <c r="B25" s="54" t="s">
        <v>86</v>
      </c>
      <c r="C25" s="54"/>
      <c r="D25" s="59"/>
    </row>
    <row r="26" spans="1:5">
      <c r="B26" s="54" t="s">
        <v>87</v>
      </c>
      <c r="C26" s="54">
        <v>24166.45</v>
      </c>
      <c r="D26" s="59"/>
    </row>
    <row r="27" spans="1:5">
      <c r="B27" s="71" t="s">
        <v>88</v>
      </c>
      <c r="C27" s="71">
        <v>24292.77</v>
      </c>
      <c r="D27" s="59"/>
    </row>
    <row r="28" spans="1:5">
      <c r="B28" s="54" t="s">
        <v>89</v>
      </c>
      <c r="C28" s="54">
        <f>C27-C26</f>
        <v>126.31999999999971</v>
      </c>
      <c r="D28" s="59"/>
    </row>
    <row r="29" spans="1:5">
      <c r="B29" s="54"/>
      <c r="C29" s="70"/>
      <c r="D29" s="59"/>
    </row>
    <row r="30" spans="1:5">
      <c r="B30" s="54"/>
      <c r="C30" s="70"/>
      <c r="D30" s="59"/>
    </row>
    <row r="31" spans="1:5">
      <c r="B31" s="54"/>
      <c r="C31" s="70"/>
      <c r="D31" s="59"/>
    </row>
    <row r="32" spans="1:5">
      <c r="A32" s="1" t="s">
        <v>90</v>
      </c>
      <c r="B32" s="54" t="s">
        <v>91</v>
      </c>
      <c r="C32" s="70"/>
      <c r="D32" s="59"/>
    </row>
    <row r="33" spans="2:4">
      <c r="B33" s="54" t="s">
        <v>92</v>
      </c>
      <c r="C33" s="70"/>
      <c r="D33" s="59"/>
    </row>
    <row r="34" spans="2:4">
      <c r="B34" s="54" t="s">
        <v>93</v>
      </c>
      <c r="C34" s="70"/>
      <c r="D34" s="59"/>
    </row>
    <row r="35" spans="2:4">
      <c r="B35" s="54"/>
      <c r="C35" s="70"/>
      <c r="D35" s="59"/>
    </row>
    <row r="36" spans="2:4">
      <c r="B36" s="54"/>
      <c r="C36" s="70"/>
      <c r="D36" s="59"/>
    </row>
    <row r="37" spans="2:4">
      <c r="B37" s="54" t="s">
        <v>94</v>
      </c>
      <c r="C37" s="70"/>
      <c r="D37" s="59"/>
    </row>
    <row r="38" spans="2:4">
      <c r="B38" s="54"/>
      <c r="C38" s="70"/>
      <c r="D38" s="59"/>
    </row>
    <row r="39" spans="2:4">
      <c r="B39" s="54"/>
      <c r="C39" s="70"/>
      <c r="D39" s="59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кв</vt:lpstr>
      <vt:lpstr>2кв</vt:lpstr>
      <vt:lpstr>3кв</vt:lpstr>
      <vt:lpstr>4кв</vt:lpstr>
      <vt:lpstr>отчет</vt:lpstr>
      <vt:lpstr>'1 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2023-03-02T11:18:43Z</dcterms:modified>
</cp:coreProperties>
</file>