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05" windowWidth="14805" windowHeight="8010" activeTab="4"/>
  </bookViews>
  <sheets>
    <sheet name="1кв" sheetId="17" r:id="rId1"/>
    <sheet name=" 2кв" sheetId="18" r:id="rId2"/>
    <sheet name="3кв" sheetId="19" r:id="rId3"/>
    <sheet name="4кв" sheetId="20" r:id="rId4"/>
    <sheet name="отчет" sheetId="21" r:id="rId5"/>
  </sheets>
  <definedNames>
    <definedName name="_xlnm.Print_Area" localSheetId="1">' 2кв'!$A$1:$E$50</definedName>
    <definedName name="_xlnm.Print_Area" localSheetId="0">'1кв'!$A$1:$E$50</definedName>
    <definedName name="_xlnm.Print_Area" localSheetId="2">'3кв'!$A$1:$E$49</definedName>
    <definedName name="_xlnm.Print_Area" localSheetId="3">'4кв'!$A$1:$E$49</definedName>
    <definedName name="_xlnm.Print_Area" localSheetId="4">отчет!$A$1:$C$34</definedName>
  </definedNames>
  <calcPr calcId="124519"/>
</workbook>
</file>

<file path=xl/calcChain.xml><?xml version="1.0" encoding="utf-8"?>
<calcChain xmlns="http://schemas.openxmlformats.org/spreadsheetml/2006/main">
  <c r="C16" i="21"/>
  <c r="C15"/>
  <c r="C14"/>
  <c r="C13"/>
  <c r="C12"/>
  <c r="C20" s="1"/>
  <c r="C9"/>
  <c r="C8"/>
  <c r="C10" s="1"/>
  <c r="C6"/>
  <c r="C27" l="1"/>
  <c r="C21" l="1"/>
  <c r="B49" i="20"/>
  <c r="B44"/>
  <c r="B47"/>
  <c r="E23"/>
  <c r="E22"/>
  <c r="E26" s="1"/>
  <c r="B48" s="1"/>
  <c r="B44" i="19" l="1"/>
  <c r="B47"/>
  <c r="E23"/>
  <c r="E22"/>
  <c r="E26" l="1"/>
  <c r="B48" s="1"/>
  <c r="B49" s="1"/>
  <c r="B50" i="18"/>
  <c r="B45"/>
  <c r="E27"/>
  <c r="E25"/>
  <c r="B48"/>
  <c r="E23"/>
  <c r="E22"/>
  <c r="B49" l="1"/>
  <c r="B48" i="17"/>
  <c r="E24"/>
  <c r="E23"/>
  <c r="E22"/>
  <c r="E27" s="1"/>
  <c r="B49" l="1"/>
  <c r="B50" s="1"/>
</calcChain>
</file>

<file path=xl/sharedStrings.xml><?xml version="1.0" encoding="utf-8"?>
<sst xmlns="http://schemas.openxmlformats.org/spreadsheetml/2006/main" count="254" uniqueCount="94">
  <si>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</si>
  <si>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</si>
  <si>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</si>
  <si>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</si>
  <si>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</si>
  <si>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</si>
  <si>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</si>
  <si>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</si>
  <si>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</si>
  <si>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</si>
  <si>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</si>
  <si>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</si>
  <si>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</si>
  <si>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</si>
  <si>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</si>
  <si>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</si>
  <si>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</si>
  <si>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</si>
  <si>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</si>
  <si>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</si>
  <si>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</si>
  <si>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</si>
  <si>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</si>
  <si>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</si>
  <si>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</si>
  <si>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</si>
  <si>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Пролетарская, д. 160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</si>
  <si>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Сорокиной Надежды Дмитриевны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</si>
  <si>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№7,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№18 от 25.03.2013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</si>
  <si>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№18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</si>
  <si>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№160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</si>
  <si>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t>Настоящий Акт составлен в 2-х экземплярах, имеющий одинаковую юридическую силу, по одному для каждой Стороны.</t>
  </si>
  <si>
    <t>Стоимость материалов</t>
  </si>
  <si>
    <t>1 квартал</t>
  </si>
  <si>
    <t>руб.</t>
  </si>
  <si>
    <t>Исполнитель - ООО ЖКХ "Локомотив", в лице директора  Шевченко Г. А.</t>
  </si>
  <si>
    <t>Заказчик - Собственники МКД, в лице председателя совета МКД Сорокиной Н.Д.</t>
  </si>
  <si>
    <t>Информация для собственников:</t>
  </si>
  <si>
    <t>в т.ч. Оплачено</t>
  </si>
  <si>
    <t xml:space="preserve">Итого остаток на конец квартала </t>
  </si>
  <si>
    <t>Расходы по содержанию и тек. ремонту</t>
  </si>
  <si>
    <t>Общая площадь квартир - 307,9м2</t>
  </si>
  <si>
    <t xml:space="preserve">Общехозяйственные расходы </t>
  </si>
  <si>
    <t>Остаток на начало квартала</t>
  </si>
  <si>
    <t>Услуги по содержанию многоквартирного дома ( без стоимости услуги проверки вентканалов)</t>
  </si>
  <si>
    <t xml:space="preserve">определена приложением № 9 к договору </t>
  </si>
  <si>
    <t>интернет Квант-телеком</t>
  </si>
  <si>
    <t>Обработка подъездов хлорсодержащими растворами  протирка перил, почт.ящиков, замков ежедневно, опрыскивание 1 раз в неделю</t>
  </si>
  <si>
    <t>за 1 квартал 2022 года</t>
  </si>
  <si>
    <t>"31" 03  2022 г.</t>
  </si>
  <si>
    <t>Предъявлено населению 17 271,6</t>
  </si>
  <si>
    <t xml:space="preserve">           2. Всего за период с "01" 01 2022 г. по "31" 03 2022 г. выполнено работ (оказано услуг) на общую сумму шестнадцать тысяч сорок восемь рублей 47 копеек</t>
  </si>
  <si>
    <t>за 2 квартал 2022 года</t>
  </si>
  <si>
    <t>"30" 06  2022 г.</t>
  </si>
  <si>
    <t>2 квартал</t>
  </si>
  <si>
    <t>Ремонт дощатого пола в подьезде (кв.4)</t>
  </si>
  <si>
    <t>май</t>
  </si>
  <si>
    <t>ч/ч</t>
  </si>
  <si>
    <t xml:space="preserve">           2. Всего за период с "01" 04 2022 г. по "30" 06 2022 г. выполнено работ (оказано услуг) на общую сумму шестнадцать тысяч шестьсот десять рублей 09 копеек</t>
  </si>
  <si>
    <t>за 3 квартал 2022 года</t>
  </si>
  <si>
    <t>"30" 09  2022 г.</t>
  </si>
  <si>
    <t>3 квартал</t>
  </si>
  <si>
    <t xml:space="preserve">           2. Всего за период с "01" 07 2022 г. по "30" 09 2022 г. выполнено работ (оказано услуг) на общую сумму шестнадцать тысяч четыреста тридцать шесть рублей 41 копейка</t>
  </si>
  <si>
    <t>Предъявлено населению 18223,86</t>
  </si>
  <si>
    <t>за 4 квартал 2022 года</t>
  </si>
  <si>
    <t>"31" 12  2022 г.</t>
  </si>
  <si>
    <t>4 квартал</t>
  </si>
  <si>
    <t xml:space="preserve">           2. Всего за период с "01" 10 2022 г. по "31" 12 2022 г. выполнено работ (оказано услуг) на общую сумму шестнадцать тысяч двести двадцать девять рублей 41 копейка</t>
  </si>
  <si>
    <t>ОТЧЕТ</t>
  </si>
  <si>
    <t>О ВЫПОЛНЕННЫХ РАБОТАХ И ДВИЖЕНИИ  СРЕДСТВ</t>
  </si>
  <si>
    <t>по ж.д. ул. Пролетарская, д. 160</t>
  </si>
  <si>
    <t>Остаток на начало периода</t>
  </si>
  <si>
    <t xml:space="preserve">Доходы: </t>
  </si>
  <si>
    <t>Оплачено в текущем периоде по квитанциям</t>
  </si>
  <si>
    <t>Интернет</t>
  </si>
  <si>
    <t>Итого доходов:</t>
  </si>
  <si>
    <t>Расходы:</t>
  </si>
  <si>
    <t xml:space="preserve">Услуги по содержанию многоквартирного дома </t>
  </si>
  <si>
    <t xml:space="preserve">Обработка подъездов хлорсодержащими растворами опрыскивание 1 раз в неделю </t>
  </si>
  <si>
    <t>Непредвиденные работы 8 ч/ч</t>
  </si>
  <si>
    <t>Работы по договору, всего</t>
  </si>
  <si>
    <t>в том числе:</t>
  </si>
  <si>
    <t>Итого расходов</t>
  </si>
  <si>
    <t>Остаток средств на 01.01.2022</t>
  </si>
  <si>
    <t>Справочно:</t>
  </si>
  <si>
    <t>Задолженность населения по оплате на 01.01.2021г.</t>
  </si>
  <si>
    <t>Задолженность населения по оплате на 01.01.2022г.</t>
  </si>
  <si>
    <t>Прирост (+) / уменьшение (-) задолженности за год</t>
  </si>
  <si>
    <t xml:space="preserve">Получил: </t>
  </si>
  <si>
    <t>НА ЛИЦЕВОМ СЧЕТЕ  ЗА  период  с 01.01.2022г. по 31.12.2022г.</t>
  </si>
  <si>
    <t>Начислено всего 70 990,92</t>
  </si>
  <si>
    <t>Отчет за 2022 год.</t>
  </si>
  <si>
    <t>Перечень предлагаемых работ на 2023 год.</t>
  </si>
  <si>
    <t>Предложение по структуре тарифа на 2023 год.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</si>
</sst>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4" fillId="0" borderId="0"/>
  </cellStyleXfs>
  <cellXfs count="8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11" fillId="0" borderId="0" xfId="0" applyFont="1"/>
    <xf numFmtId="0" fontId="12" fillId="0" borderId="0" xfId="0" applyFont="1"/>
    <xf numFmtId="164" fontId="7" fillId="0" borderId="0" xfId="0" applyNumberFormat="1" applyFont="1"/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3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5" fillId="0" borderId="0" xfId="0" applyFont="1" applyBorder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6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43" fontId="8" fillId="0" borderId="1" xfId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0" borderId="1" xfId="1" applyFont="1" applyBorder="1" applyAlignment="1">
      <alignment horizontal="center"/>
    </xf>
    <xf numFmtId="164" fontId="3" fillId="0" borderId="0" xfId="1" applyNumberFormat="1" applyFont="1" applyBorder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43" fontId="3" fillId="2" borderId="1" xfId="1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3" fillId="0" borderId="0" xfId="0" applyNumberFormat="1" applyFont="1"/>
    <xf numFmtId="49" fontId="3" fillId="2" borderId="1" xfId="0" applyNumberFormat="1" applyFont="1" applyFill="1" applyBorder="1" applyAlignment="1">
      <alignment vertical="center" wrapText="1"/>
    </xf>
    <xf numFmtId="49" fontId="3" fillId="0" borderId="7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164" fontId="8" fillId="0" borderId="1" xfId="1" applyNumberFormat="1" applyFont="1" applyBorder="1" applyAlignment="1">
      <alignment horizontal="center"/>
    </xf>
    <xf numFmtId="43" fontId="3" fillId="0" borderId="0" xfId="1" applyFont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0" xfId="1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5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left" wrapText="1"/>
    </xf>
    <xf numFmtId="49" fontId="3" fillId="0" borderId="1" xfId="0" applyNumberFormat="1" applyFont="1" applyBorder="1" applyAlignment="1">
      <alignment horizontal="left"/>
    </xf>
    <xf numFmtId="49" fontId="3" fillId="0" borderId="6" xfId="0" applyNumberFormat="1" applyFont="1" applyBorder="1" applyAlignment="1">
      <alignment horizontal="left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0"/>
  <sheetViews>
    <sheetView view="pageBreakPreview" topLeftCell="A19" zoomScaleSheetLayoutView="100" workbookViewId="0">
      <selection activeCell="D41" sqref="D41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" style="2" customWidth="1"/>
    <col min="9" max="16384" width="9.140625" style="2"/>
  </cols>
  <sheetData>
    <row r="1" spans="1:5" ht="15.75">
      <c r="A1" s="61" t="s">
        <v>11</v>
      </c>
      <c r="B1" s="61"/>
      <c r="C1" s="61"/>
      <c r="D1" s="61"/>
      <c r="E1" s="61"/>
    </row>
    <row r="2" spans="1:5" ht="33.75" customHeight="1">
      <c r="A2" s="62" t="s">
        <v>12</v>
      </c>
      <c r="B2" s="63"/>
      <c r="C2" s="63"/>
      <c r="D2" s="63"/>
      <c r="E2" s="63"/>
    </row>
    <row r="3" spans="1:5">
      <c r="A3" s="64" t="s">
        <v>48</v>
      </c>
      <c r="B3" s="64"/>
      <c r="C3" s="64"/>
      <c r="D3" s="64"/>
      <c r="E3" s="64"/>
    </row>
    <row r="4" spans="1:5" s="1" customFormat="1" ht="15.75">
      <c r="A4" s="24" t="s">
        <v>13</v>
      </c>
      <c r="B4" s="4"/>
      <c r="C4" s="4"/>
      <c r="D4" s="67" t="s">
        <v>49</v>
      </c>
      <c r="E4" s="67"/>
    </row>
    <row r="5" spans="1:5">
      <c r="A5" s="23"/>
      <c r="B5" s="4"/>
      <c r="C5" s="4"/>
      <c r="D5" s="4"/>
      <c r="E5" s="4"/>
    </row>
    <row r="6" spans="1:5">
      <c r="A6" s="65" t="s">
        <v>0</v>
      </c>
      <c r="B6" s="65"/>
      <c r="C6" s="65"/>
      <c r="D6" s="65"/>
      <c r="E6" s="65"/>
    </row>
    <row r="7" spans="1:5">
      <c r="A7" s="66" t="s">
        <v>26</v>
      </c>
      <c r="B7" s="66"/>
      <c r="C7" s="66"/>
      <c r="D7" s="66"/>
      <c r="E7" s="66"/>
    </row>
    <row r="8" spans="1:5">
      <c r="A8" s="69" t="s">
        <v>1</v>
      </c>
      <c r="B8" s="69"/>
      <c r="C8" s="69"/>
      <c r="D8" s="69"/>
      <c r="E8" s="69"/>
    </row>
    <row r="9" spans="1:5">
      <c r="A9" s="65" t="s">
        <v>27</v>
      </c>
      <c r="B9" s="65"/>
      <c r="C9" s="65"/>
      <c r="D9" s="65"/>
      <c r="E9" s="65"/>
    </row>
    <row r="10" spans="1:5" ht="30.75" customHeight="1">
      <c r="A10" s="70" t="s">
        <v>14</v>
      </c>
      <c r="B10" s="71"/>
      <c r="C10" s="71"/>
      <c r="D10" s="71"/>
      <c r="E10" s="71"/>
    </row>
    <row r="11" spans="1:5" ht="29.25" customHeight="1">
      <c r="A11" s="65" t="s">
        <v>28</v>
      </c>
      <c r="B11" s="65"/>
      <c r="C11" s="65"/>
      <c r="D11" s="65"/>
      <c r="E11" s="65"/>
    </row>
    <row r="12" spans="1:5" ht="17.25" customHeight="1">
      <c r="A12" s="69" t="s">
        <v>15</v>
      </c>
      <c r="B12" s="72"/>
      <c r="C12" s="72"/>
      <c r="D12" s="72"/>
      <c r="E12" s="72"/>
    </row>
    <row r="13" spans="1:5">
      <c r="A13" s="65" t="s">
        <v>22</v>
      </c>
      <c r="B13" s="65"/>
      <c r="C13" s="65"/>
      <c r="D13" s="65"/>
      <c r="E13" s="65"/>
    </row>
    <row r="14" spans="1:5" ht="19.5" customHeight="1">
      <c r="A14" s="69" t="s">
        <v>2</v>
      </c>
      <c r="B14" s="72"/>
      <c r="C14" s="72"/>
      <c r="D14" s="72"/>
      <c r="E14" s="72"/>
    </row>
    <row r="15" spans="1:5">
      <c r="A15" s="65" t="s">
        <v>23</v>
      </c>
      <c r="B15" s="65"/>
      <c r="C15" s="65"/>
      <c r="D15" s="65"/>
      <c r="E15" s="65"/>
    </row>
    <row r="16" spans="1:5">
      <c r="A16" s="69" t="s">
        <v>16</v>
      </c>
      <c r="B16" s="72"/>
      <c r="C16" s="72"/>
      <c r="D16" s="72"/>
      <c r="E16" s="72"/>
    </row>
    <row r="17" spans="1:8" ht="27.6" customHeight="1">
      <c r="A17" s="65" t="s">
        <v>17</v>
      </c>
      <c r="B17" s="65"/>
      <c r="C17" s="65"/>
      <c r="D17" s="65"/>
      <c r="E17" s="65"/>
    </row>
    <row r="18" spans="1:8" ht="54.6" customHeight="1">
      <c r="A18" s="65" t="s">
        <v>29</v>
      </c>
      <c r="B18" s="65"/>
      <c r="C18" s="65"/>
      <c r="D18" s="65"/>
      <c r="E18" s="65"/>
    </row>
    <row r="19" spans="1:8" ht="31.5" customHeight="1">
      <c r="A19" s="68" t="s">
        <v>30</v>
      </c>
      <c r="B19" s="68"/>
      <c r="C19" s="68"/>
      <c r="D19" s="68"/>
      <c r="E19" s="68"/>
    </row>
    <row r="20" spans="1:8" ht="24" customHeight="1">
      <c r="A20" s="68"/>
      <c r="B20" s="68"/>
      <c r="C20" s="68"/>
      <c r="D20" s="68"/>
      <c r="E20" s="68"/>
      <c r="F20" s="2">
        <v>307.89999999999998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60">
      <c r="A22" s="20" t="s">
        <v>44</v>
      </c>
      <c r="B22" s="8" t="s">
        <v>45</v>
      </c>
      <c r="C22" s="3" t="s">
        <v>4</v>
      </c>
      <c r="D22" s="3">
        <v>12.66</v>
      </c>
      <c r="E22" s="7">
        <f>D22*F20*G20</f>
        <v>11694.041999999999</v>
      </c>
    </row>
    <row r="23" spans="1:8" ht="75">
      <c r="A23" s="6" t="s">
        <v>47</v>
      </c>
      <c r="B23" s="8" t="s">
        <v>33</v>
      </c>
      <c r="C23" s="3" t="s">
        <v>4</v>
      </c>
      <c r="D23" s="3">
        <v>3.6</v>
      </c>
      <c r="E23" s="7">
        <f>395.38*3</f>
        <v>1186.1399999999999</v>
      </c>
    </row>
    <row r="24" spans="1:8">
      <c r="A24" s="6" t="s">
        <v>42</v>
      </c>
      <c r="B24" s="8" t="s">
        <v>24</v>
      </c>
      <c r="C24" s="3" t="s">
        <v>4</v>
      </c>
      <c r="D24" s="3">
        <v>3.43</v>
      </c>
      <c r="E24" s="7">
        <f>D24*F20*3</f>
        <v>3168.2910000000002</v>
      </c>
    </row>
    <row r="25" spans="1:8">
      <c r="A25" s="6" t="s">
        <v>32</v>
      </c>
      <c r="B25" s="8" t="s">
        <v>33</v>
      </c>
      <c r="C25" s="3" t="s">
        <v>34</v>
      </c>
      <c r="D25" s="3"/>
      <c r="E25" s="7">
        <v>0</v>
      </c>
    </row>
    <row r="26" spans="1:8" ht="15.75">
      <c r="A26" s="25"/>
      <c r="B26" s="8"/>
      <c r="C26" s="3"/>
      <c r="D26" s="3"/>
      <c r="E26" s="7"/>
    </row>
    <row r="27" spans="1:8" s="13" customFormat="1" ht="14.25">
      <c r="A27" s="9" t="s">
        <v>25</v>
      </c>
      <c r="B27" s="10"/>
      <c r="C27" s="11"/>
      <c r="D27" s="11"/>
      <c r="E27" s="12">
        <f>SUM(E22:E26)</f>
        <v>16048.472999999998</v>
      </c>
    </row>
    <row r="29" spans="1:8" ht="30.75" customHeight="1">
      <c r="A29" s="74" t="s">
        <v>51</v>
      </c>
      <c r="B29" s="74"/>
      <c r="C29" s="74"/>
      <c r="D29" s="74"/>
      <c r="E29" s="74"/>
    </row>
    <row r="30" spans="1:8" ht="30" customHeight="1">
      <c r="A30" s="65" t="s">
        <v>21</v>
      </c>
      <c r="B30" s="65"/>
      <c r="C30" s="65"/>
      <c r="D30" s="65"/>
      <c r="E30" s="65"/>
    </row>
    <row r="31" spans="1:8">
      <c r="A31" s="65" t="s">
        <v>20</v>
      </c>
      <c r="B31" s="65"/>
      <c r="C31" s="65"/>
      <c r="D31" s="65"/>
      <c r="E31" s="65"/>
      <c r="F31" s="13"/>
      <c r="G31" s="13"/>
      <c r="H31" s="14"/>
    </row>
    <row r="32" spans="1:8" ht="32.25" customHeight="1">
      <c r="A32" s="65" t="s">
        <v>31</v>
      </c>
      <c r="B32" s="65"/>
      <c r="C32" s="65"/>
      <c r="D32" s="65"/>
      <c r="E32" s="65"/>
      <c r="F32" s="13"/>
      <c r="G32" s="13"/>
      <c r="H32" s="13"/>
    </row>
    <row r="33" spans="1:5">
      <c r="A33" s="65" t="s">
        <v>18</v>
      </c>
      <c r="B33" s="65"/>
      <c r="C33" s="65"/>
      <c r="D33" s="65"/>
      <c r="E33" s="65"/>
    </row>
    <row r="34" spans="1:5">
      <c r="A34" s="75" t="s">
        <v>5</v>
      </c>
      <c r="B34" s="75"/>
      <c r="C34" s="75"/>
      <c r="D34" s="75"/>
      <c r="E34" s="75"/>
    </row>
    <row r="35" spans="1:5">
      <c r="A35" s="65" t="s">
        <v>18</v>
      </c>
      <c r="B35" s="65"/>
      <c r="C35" s="65"/>
      <c r="D35" s="65"/>
      <c r="E35" s="65"/>
    </row>
    <row r="36" spans="1:5" ht="15.75" thickBot="1">
      <c r="A36" s="76" t="s">
        <v>35</v>
      </c>
      <c r="B36" s="76"/>
      <c r="C36" s="76"/>
      <c r="D36" s="76"/>
      <c r="E36" s="76"/>
    </row>
    <row r="37" spans="1:5">
      <c r="B37" s="73" t="s">
        <v>19</v>
      </c>
      <c r="C37" s="73"/>
      <c r="D37" s="73"/>
      <c r="E37" s="5" t="s">
        <v>6</v>
      </c>
    </row>
    <row r="38" spans="1:5">
      <c r="A38" s="22"/>
      <c r="B38" s="22"/>
      <c r="C38" s="22"/>
      <c r="D38" s="22"/>
      <c r="E38" s="22"/>
    </row>
    <row r="39" spans="1:5" ht="15.75" thickBot="1">
      <c r="A39" s="76" t="s">
        <v>36</v>
      </c>
      <c r="B39" s="76"/>
      <c r="C39" s="76"/>
      <c r="D39" s="76"/>
      <c r="E39" s="76"/>
    </row>
    <row r="40" spans="1:5">
      <c r="B40" s="73" t="s">
        <v>19</v>
      </c>
      <c r="C40" s="73"/>
      <c r="D40" s="73"/>
      <c r="E40" s="5" t="s">
        <v>6</v>
      </c>
    </row>
    <row r="43" spans="1:5">
      <c r="A43" s="18" t="s">
        <v>41</v>
      </c>
    </row>
    <row r="44" spans="1:5">
      <c r="A44" s="13" t="s">
        <v>37</v>
      </c>
    </row>
    <row r="45" spans="1:5">
      <c r="A45" s="2" t="s">
        <v>43</v>
      </c>
      <c r="B45" s="15">
        <v>-1249.3399999999999</v>
      </c>
    </row>
    <row r="46" spans="1:5">
      <c r="A46" s="21" t="s">
        <v>50</v>
      </c>
      <c r="B46" s="16"/>
    </row>
    <row r="47" spans="1:5">
      <c r="A47" s="2" t="s">
        <v>38</v>
      </c>
      <c r="B47" s="16">
        <v>17271.599999999999</v>
      </c>
    </row>
    <row r="48" spans="1:5">
      <c r="A48" s="2" t="s">
        <v>46</v>
      </c>
      <c r="B48" s="16">
        <f>3*100</f>
        <v>300</v>
      </c>
    </row>
    <row r="49" spans="1:2" ht="30">
      <c r="A49" s="21" t="s">
        <v>40</v>
      </c>
      <c r="B49" s="16">
        <f>E27</f>
        <v>16048.472999999998</v>
      </c>
    </row>
    <row r="50" spans="1:2">
      <c r="A50" s="17" t="s">
        <v>39</v>
      </c>
      <c r="B50" s="19">
        <f>B45+B47+B48-B49</f>
        <v>273.78700000000026</v>
      </c>
    </row>
  </sheetData>
  <mergeCells count="30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  <mergeCell ref="D4:E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0"/>
  <sheetViews>
    <sheetView view="pageBreakPreview" topLeftCell="A19" zoomScaleSheetLayoutView="100" workbookViewId="0">
      <selection activeCell="B51" sqref="B51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" style="2" customWidth="1"/>
    <col min="9" max="16384" width="9.140625" style="2"/>
  </cols>
  <sheetData>
    <row r="1" spans="1:5" ht="15.75">
      <c r="A1" s="61" t="s">
        <v>11</v>
      </c>
      <c r="B1" s="61"/>
      <c r="C1" s="61"/>
      <c r="D1" s="61"/>
      <c r="E1" s="61"/>
    </row>
    <row r="2" spans="1:5" ht="33.75" customHeight="1">
      <c r="A2" s="62" t="s">
        <v>12</v>
      </c>
      <c r="B2" s="63"/>
      <c r="C2" s="63"/>
      <c r="D2" s="63"/>
      <c r="E2" s="63"/>
    </row>
    <row r="3" spans="1:5">
      <c r="A3" s="64" t="s">
        <v>52</v>
      </c>
      <c r="B3" s="64"/>
      <c r="C3" s="64"/>
      <c r="D3" s="64"/>
      <c r="E3" s="64"/>
    </row>
    <row r="4" spans="1:5" s="1" customFormat="1" ht="15.75">
      <c r="A4" s="24" t="s">
        <v>13</v>
      </c>
      <c r="B4" s="4"/>
      <c r="C4" s="4"/>
      <c r="D4" s="67" t="s">
        <v>53</v>
      </c>
      <c r="E4" s="67"/>
    </row>
    <row r="5" spans="1:5">
      <c r="A5" s="28"/>
      <c r="B5" s="4"/>
      <c r="C5" s="4"/>
      <c r="D5" s="4"/>
      <c r="E5" s="4"/>
    </row>
    <row r="6" spans="1:5">
      <c r="A6" s="65" t="s">
        <v>0</v>
      </c>
      <c r="B6" s="65"/>
      <c r="C6" s="65"/>
      <c r="D6" s="65"/>
      <c r="E6" s="65"/>
    </row>
    <row r="7" spans="1:5">
      <c r="A7" s="66" t="s">
        <v>26</v>
      </c>
      <c r="B7" s="66"/>
      <c r="C7" s="66"/>
      <c r="D7" s="66"/>
      <c r="E7" s="66"/>
    </row>
    <row r="8" spans="1:5">
      <c r="A8" s="69" t="s">
        <v>1</v>
      </c>
      <c r="B8" s="69"/>
      <c r="C8" s="69"/>
      <c r="D8" s="69"/>
      <c r="E8" s="69"/>
    </row>
    <row r="9" spans="1:5">
      <c r="A9" s="65" t="s">
        <v>27</v>
      </c>
      <c r="B9" s="65"/>
      <c r="C9" s="65"/>
      <c r="D9" s="65"/>
      <c r="E9" s="65"/>
    </row>
    <row r="10" spans="1:5" ht="30.75" customHeight="1">
      <c r="A10" s="70" t="s">
        <v>14</v>
      </c>
      <c r="B10" s="71"/>
      <c r="C10" s="71"/>
      <c r="D10" s="71"/>
      <c r="E10" s="71"/>
    </row>
    <row r="11" spans="1:5" ht="29.25" customHeight="1">
      <c r="A11" s="65" t="s">
        <v>28</v>
      </c>
      <c r="B11" s="65"/>
      <c r="C11" s="65"/>
      <c r="D11" s="65"/>
      <c r="E11" s="65"/>
    </row>
    <row r="12" spans="1:5" ht="17.25" customHeight="1">
      <c r="A12" s="69" t="s">
        <v>15</v>
      </c>
      <c r="B12" s="72"/>
      <c r="C12" s="72"/>
      <c r="D12" s="72"/>
      <c r="E12" s="72"/>
    </row>
    <row r="13" spans="1:5">
      <c r="A13" s="65" t="s">
        <v>22</v>
      </c>
      <c r="B13" s="65"/>
      <c r="C13" s="65"/>
      <c r="D13" s="65"/>
      <c r="E13" s="65"/>
    </row>
    <row r="14" spans="1:5" ht="19.5" customHeight="1">
      <c r="A14" s="69" t="s">
        <v>2</v>
      </c>
      <c r="B14" s="72"/>
      <c r="C14" s="72"/>
      <c r="D14" s="72"/>
      <c r="E14" s="72"/>
    </row>
    <row r="15" spans="1:5">
      <c r="A15" s="65" t="s">
        <v>23</v>
      </c>
      <c r="B15" s="65"/>
      <c r="C15" s="65"/>
      <c r="D15" s="65"/>
      <c r="E15" s="65"/>
    </row>
    <row r="16" spans="1:5">
      <c r="A16" s="69" t="s">
        <v>16</v>
      </c>
      <c r="B16" s="72"/>
      <c r="C16" s="72"/>
      <c r="D16" s="72"/>
      <c r="E16" s="72"/>
    </row>
    <row r="17" spans="1:8" ht="27.6" customHeight="1">
      <c r="A17" s="65" t="s">
        <v>17</v>
      </c>
      <c r="B17" s="65"/>
      <c r="C17" s="65"/>
      <c r="D17" s="65"/>
      <c r="E17" s="65"/>
    </row>
    <row r="18" spans="1:8" ht="54.6" customHeight="1">
      <c r="A18" s="65" t="s">
        <v>29</v>
      </c>
      <c r="B18" s="65"/>
      <c r="C18" s="65"/>
      <c r="D18" s="65"/>
      <c r="E18" s="65"/>
    </row>
    <row r="19" spans="1:8" ht="31.5" customHeight="1">
      <c r="A19" s="68" t="s">
        <v>30</v>
      </c>
      <c r="B19" s="68"/>
      <c r="C19" s="68"/>
      <c r="D19" s="68"/>
      <c r="E19" s="68"/>
    </row>
    <row r="20" spans="1:8" ht="24" customHeight="1">
      <c r="A20" s="68"/>
      <c r="B20" s="68"/>
      <c r="C20" s="68"/>
      <c r="D20" s="68"/>
      <c r="E20" s="68"/>
      <c r="F20" s="2">
        <v>307.89999999999998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60">
      <c r="A22" s="20" t="s">
        <v>44</v>
      </c>
      <c r="B22" s="8" t="s">
        <v>45</v>
      </c>
      <c r="C22" s="3" t="s">
        <v>4</v>
      </c>
      <c r="D22" s="3">
        <v>12.66</v>
      </c>
      <c r="E22" s="7">
        <f>D22*F20*G20</f>
        <v>11694.041999999999</v>
      </c>
    </row>
    <row r="23" spans="1:8">
      <c r="A23" s="6" t="s">
        <v>42</v>
      </c>
      <c r="B23" s="8" t="s">
        <v>24</v>
      </c>
      <c r="C23" s="3" t="s">
        <v>4</v>
      </c>
      <c r="D23" s="3">
        <v>3.43</v>
      </c>
      <c r="E23" s="7">
        <f>D23*F20*3</f>
        <v>3168.2910000000002</v>
      </c>
    </row>
    <row r="24" spans="1:8">
      <c r="A24" s="6" t="s">
        <v>32</v>
      </c>
      <c r="B24" s="8" t="s">
        <v>54</v>
      </c>
      <c r="C24" s="3" t="s">
        <v>34</v>
      </c>
      <c r="D24" s="3"/>
      <c r="E24" s="7">
        <v>0</v>
      </c>
    </row>
    <row r="25" spans="1:8" ht="30">
      <c r="A25" s="20" t="s">
        <v>55</v>
      </c>
      <c r="B25" s="8" t="s">
        <v>56</v>
      </c>
      <c r="C25" s="3" t="s">
        <v>57</v>
      </c>
      <c r="D25" s="3">
        <v>8</v>
      </c>
      <c r="E25" s="7">
        <f>D25*218.47</f>
        <v>1747.76</v>
      </c>
    </row>
    <row r="26" spans="1:8">
      <c r="A26" s="32"/>
      <c r="B26" s="8"/>
      <c r="C26" s="3"/>
      <c r="D26" s="3"/>
      <c r="E26" s="7"/>
    </row>
    <row r="27" spans="1:8" s="13" customFormat="1" ht="14.25">
      <c r="A27" s="9" t="s">
        <v>25</v>
      </c>
      <c r="B27" s="10"/>
      <c r="C27" s="11"/>
      <c r="D27" s="11"/>
      <c r="E27" s="12">
        <f>SUM(E22:E26)</f>
        <v>16610.092999999997</v>
      </c>
    </row>
    <row r="29" spans="1:8" ht="30.75" customHeight="1">
      <c r="A29" s="74" t="s">
        <v>58</v>
      </c>
      <c r="B29" s="74"/>
      <c r="C29" s="74"/>
      <c r="D29" s="74"/>
      <c r="E29" s="74"/>
    </row>
    <row r="30" spans="1:8" ht="30" customHeight="1">
      <c r="A30" s="65" t="s">
        <v>21</v>
      </c>
      <c r="B30" s="65"/>
      <c r="C30" s="65"/>
      <c r="D30" s="65"/>
      <c r="E30" s="65"/>
    </row>
    <row r="31" spans="1:8">
      <c r="A31" s="65" t="s">
        <v>20</v>
      </c>
      <c r="B31" s="65"/>
      <c r="C31" s="65"/>
      <c r="D31" s="65"/>
      <c r="E31" s="65"/>
      <c r="F31" s="13"/>
      <c r="G31" s="13"/>
      <c r="H31" s="14"/>
    </row>
    <row r="32" spans="1:8" ht="32.25" customHeight="1">
      <c r="A32" s="65" t="s">
        <v>31</v>
      </c>
      <c r="B32" s="65"/>
      <c r="C32" s="65"/>
      <c r="D32" s="65"/>
      <c r="E32" s="65"/>
      <c r="F32" s="13"/>
      <c r="G32" s="13"/>
      <c r="H32" s="13"/>
    </row>
    <row r="33" spans="1:5">
      <c r="A33" s="65" t="s">
        <v>18</v>
      </c>
      <c r="B33" s="65"/>
      <c r="C33" s="65"/>
      <c r="D33" s="65"/>
      <c r="E33" s="65"/>
    </row>
    <row r="34" spans="1:5">
      <c r="A34" s="75" t="s">
        <v>5</v>
      </c>
      <c r="B34" s="75"/>
      <c r="C34" s="75"/>
      <c r="D34" s="75"/>
      <c r="E34" s="75"/>
    </row>
    <row r="35" spans="1:5">
      <c r="A35" s="65" t="s">
        <v>18</v>
      </c>
      <c r="B35" s="65"/>
      <c r="C35" s="65"/>
      <c r="D35" s="65"/>
      <c r="E35" s="65"/>
    </row>
    <row r="36" spans="1:5" ht="15.75" thickBot="1">
      <c r="A36" s="76" t="s">
        <v>35</v>
      </c>
      <c r="B36" s="76"/>
      <c r="C36" s="76"/>
      <c r="D36" s="76"/>
      <c r="E36" s="76"/>
    </row>
    <row r="37" spans="1:5">
      <c r="B37" s="73" t="s">
        <v>19</v>
      </c>
      <c r="C37" s="73"/>
      <c r="D37" s="73"/>
      <c r="E37" s="5" t="s">
        <v>6</v>
      </c>
    </row>
    <row r="38" spans="1:5">
      <c r="A38" s="27"/>
      <c r="B38" s="27"/>
      <c r="C38" s="27"/>
      <c r="D38" s="27"/>
      <c r="E38" s="27"/>
    </row>
    <row r="39" spans="1:5" ht="15.75" thickBot="1">
      <c r="A39" s="76" t="s">
        <v>36</v>
      </c>
      <c r="B39" s="76"/>
      <c r="C39" s="76"/>
      <c r="D39" s="76"/>
      <c r="E39" s="76"/>
    </row>
    <row r="40" spans="1:5">
      <c r="B40" s="73" t="s">
        <v>19</v>
      </c>
      <c r="C40" s="73"/>
      <c r="D40" s="73"/>
      <c r="E40" s="5" t="s">
        <v>6</v>
      </c>
    </row>
    <row r="43" spans="1:5">
      <c r="A43" s="18" t="s">
        <v>41</v>
      </c>
    </row>
    <row r="44" spans="1:5">
      <c r="A44" s="13" t="s">
        <v>37</v>
      </c>
    </row>
    <row r="45" spans="1:5">
      <c r="A45" s="2" t="s">
        <v>43</v>
      </c>
      <c r="B45" s="15">
        <f>'1кв'!B50</f>
        <v>273.78700000000026</v>
      </c>
    </row>
    <row r="46" spans="1:5">
      <c r="A46" s="26" t="s">
        <v>50</v>
      </c>
      <c r="B46" s="16"/>
    </row>
    <row r="47" spans="1:5">
      <c r="A47" s="2" t="s">
        <v>38</v>
      </c>
      <c r="B47" s="16">
        <v>17271.599999999999</v>
      </c>
    </row>
    <row r="48" spans="1:5">
      <c r="A48" s="2" t="s">
        <v>46</v>
      </c>
      <c r="B48" s="16">
        <f>3*100</f>
        <v>300</v>
      </c>
    </row>
    <row r="49" spans="1:2" ht="30">
      <c r="A49" s="26" t="s">
        <v>40</v>
      </c>
      <c r="B49" s="16">
        <f>E27</f>
        <v>16610.092999999997</v>
      </c>
    </row>
    <row r="50" spans="1:2">
      <c r="A50" s="17" t="s">
        <v>39</v>
      </c>
      <c r="B50" s="19">
        <f>B45+B47+B48-B49</f>
        <v>1235.2940000000017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9"/>
  <sheetViews>
    <sheetView view="pageBreakPreview" topLeftCell="A19" zoomScaleSheetLayoutView="100" workbookViewId="0">
      <selection activeCell="E24" sqref="E24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" style="2" customWidth="1"/>
    <col min="9" max="16384" width="9.140625" style="2"/>
  </cols>
  <sheetData>
    <row r="1" spans="1:5" ht="15.75">
      <c r="A1" s="61" t="s">
        <v>11</v>
      </c>
      <c r="B1" s="61"/>
      <c r="C1" s="61"/>
      <c r="D1" s="61"/>
      <c r="E1" s="61"/>
    </row>
    <row r="2" spans="1:5" ht="33.75" customHeight="1">
      <c r="A2" s="62" t="s">
        <v>12</v>
      </c>
      <c r="B2" s="63"/>
      <c r="C2" s="63"/>
      <c r="D2" s="63"/>
      <c r="E2" s="63"/>
    </row>
    <row r="3" spans="1:5">
      <c r="A3" s="64" t="s">
        <v>59</v>
      </c>
      <c r="B3" s="64"/>
      <c r="C3" s="64"/>
      <c r="D3" s="64"/>
      <c r="E3" s="64"/>
    </row>
    <row r="4" spans="1:5" s="1" customFormat="1" ht="15.75">
      <c r="A4" s="24" t="s">
        <v>13</v>
      </c>
      <c r="B4" s="4"/>
      <c r="C4" s="4"/>
      <c r="D4" s="67" t="s">
        <v>60</v>
      </c>
      <c r="E4" s="67"/>
    </row>
    <row r="5" spans="1:5">
      <c r="A5" s="31"/>
      <c r="B5" s="4"/>
      <c r="C5" s="4"/>
      <c r="D5" s="4"/>
      <c r="E5" s="4"/>
    </row>
    <row r="6" spans="1:5">
      <c r="A6" s="65" t="s">
        <v>0</v>
      </c>
      <c r="B6" s="65"/>
      <c r="C6" s="65"/>
      <c r="D6" s="65"/>
      <c r="E6" s="65"/>
    </row>
    <row r="7" spans="1:5">
      <c r="A7" s="66" t="s">
        <v>26</v>
      </c>
      <c r="B7" s="66"/>
      <c r="C7" s="66"/>
      <c r="D7" s="66"/>
      <c r="E7" s="66"/>
    </row>
    <row r="8" spans="1:5">
      <c r="A8" s="69" t="s">
        <v>1</v>
      </c>
      <c r="B8" s="69"/>
      <c r="C8" s="69"/>
      <c r="D8" s="69"/>
      <c r="E8" s="69"/>
    </row>
    <row r="9" spans="1:5">
      <c r="A9" s="65" t="s">
        <v>27</v>
      </c>
      <c r="B9" s="65"/>
      <c r="C9" s="65"/>
      <c r="D9" s="65"/>
      <c r="E9" s="65"/>
    </row>
    <row r="10" spans="1:5" ht="30.75" customHeight="1">
      <c r="A10" s="70" t="s">
        <v>14</v>
      </c>
      <c r="B10" s="71"/>
      <c r="C10" s="71"/>
      <c r="D10" s="71"/>
      <c r="E10" s="71"/>
    </row>
    <row r="11" spans="1:5" ht="29.25" customHeight="1">
      <c r="A11" s="65" t="s">
        <v>28</v>
      </c>
      <c r="B11" s="65"/>
      <c r="C11" s="65"/>
      <c r="D11" s="65"/>
      <c r="E11" s="65"/>
    </row>
    <row r="12" spans="1:5" ht="17.25" customHeight="1">
      <c r="A12" s="69" t="s">
        <v>15</v>
      </c>
      <c r="B12" s="72"/>
      <c r="C12" s="72"/>
      <c r="D12" s="72"/>
      <c r="E12" s="72"/>
    </row>
    <row r="13" spans="1:5">
      <c r="A13" s="65" t="s">
        <v>22</v>
      </c>
      <c r="B13" s="65"/>
      <c r="C13" s="65"/>
      <c r="D13" s="65"/>
      <c r="E13" s="65"/>
    </row>
    <row r="14" spans="1:5" ht="19.5" customHeight="1">
      <c r="A14" s="69" t="s">
        <v>2</v>
      </c>
      <c r="B14" s="72"/>
      <c r="C14" s="72"/>
      <c r="D14" s="72"/>
      <c r="E14" s="72"/>
    </row>
    <row r="15" spans="1:5">
      <c r="A15" s="65" t="s">
        <v>23</v>
      </c>
      <c r="B15" s="65"/>
      <c r="C15" s="65"/>
      <c r="D15" s="65"/>
      <c r="E15" s="65"/>
    </row>
    <row r="16" spans="1:5">
      <c r="A16" s="69" t="s">
        <v>16</v>
      </c>
      <c r="B16" s="72"/>
      <c r="C16" s="72"/>
      <c r="D16" s="72"/>
      <c r="E16" s="72"/>
    </row>
    <row r="17" spans="1:8" ht="27.6" customHeight="1">
      <c r="A17" s="65" t="s">
        <v>17</v>
      </c>
      <c r="B17" s="65"/>
      <c r="C17" s="65"/>
      <c r="D17" s="65"/>
      <c r="E17" s="65"/>
    </row>
    <row r="18" spans="1:8" ht="60.75" customHeight="1">
      <c r="A18" s="65" t="s">
        <v>29</v>
      </c>
      <c r="B18" s="65"/>
      <c r="C18" s="65"/>
      <c r="D18" s="65"/>
      <c r="E18" s="65"/>
    </row>
    <row r="19" spans="1:8" ht="31.5" customHeight="1">
      <c r="A19" s="68" t="s">
        <v>30</v>
      </c>
      <c r="B19" s="68"/>
      <c r="C19" s="68"/>
      <c r="D19" s="68"/>
      <c r="E19" s="68"/>
    </row>
    <row r="20" spans="1:8" ht="24" customHeight="1">
      <c r="A20" s="68"/>
      <c r="B20" s="68"/>
      <c r="C20" s="68"/>
      <c r="D20" s="68"/>
      <c r="E20" s="68"/>
      <c r="F20" s="2">
        <v>307.89999999999998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60">
      <c r="A22" s="20" t="s">
        <v>44</v>
      </c>
      <c r="B22" s="8" t="s">
        <v>45</v>
      </c>
      <c r="C22" s="3" t="s">
        <v>4</v>
      </c>
      <c r="D22" s="3">
        <v>13.67</v>
      </c>
      <c r="E22" s="7">
        <f>D22*F20*G20</f>
        <v>12626.978999999999</v>
      </c>
    </row>
    <row r="23" spans="1:8">
      <c r="A23" s="6" t="s">
        <v>42</v>
      </c>
      <c r="B23" s="8" t="s">
        <v>24</v>
      </c>
      <c r="C23" s="3" t="s">
        <v>4</v>
      </c>
      <c r="D23" s="3">
        <v>3.9</v>
      </c>
      <c r="E23" s="7">
        <f>D23*F20*3</f>
        <v>3602.43</v>
      </c>
    </row>
    <row r="24" spans="1:8">
      <c r="A24" s="6" t="s">
        <v>32</v>
      </c>
      <c r="B24" s="8" t="s">
        <v>61</v>
      </c>
      <c r="C24" s="3" t="s">
        <v>34</v>
      </c>
      <c r="D24" s="3"/>
      <c r="E24" s="7">
        <v>207</v>
      </c>
    </row>
    <row r="25" spans="1:8">
      <c r="A25" s="32"/>
      <c r="B25" s="8"/>
      <c r="C25" s="3"/>
      <c r="D25" s="3"/>
      <c r="E25" s="7"/>
    </row>
    <row r="26" spans="1:8" s="13" customFormat="1" ht="14.25">
      <c r="A26" s="9" t="s">
        <v>25</v>
      </c>
      <c r="B26" s="10"/>
      <c r="C26" s="11"/>
      <c r="D26" s="11"/>
      <c r="E26" s="12">
        <f>SUM(E22:E25)</f>
        <v>16436.409</v>
      </c>
    </row>
    <row r="28" spans="1:8" ht="30.75" customHeight="1">
      <c r="A28" s="74" t="s">
        <v>62</v>
      </c>
      <c r="B28" s="74"/>
      <c r="C28" s="74"/>
      <c r="D28" s="74"/>
      <c r="E28" s="74"/>
    </row>
    <row r="29" spans="1:8" ht="30" customHeight="1">
      <c r="A29" s="65" t="s">
        <v>21</v>
      </c>
      <c r="B29" s="65"/>
      <c r="C29" s="65"/>
      <c r="D29" s="65"/>
      <c r="E29" s="65"/>
    </row>
    <row r="30" spans="1:8">
      <c r="A30" s="65" t="s">
        <v>20</v>
      </c>
      <c r="B30" s="65"/>
      <c r="C30" s="65"/>
      <c r="D30" s="65"/>
      <c r="E30" s="65"/>
      <c r="F30" s="13"/>
      <c r="G30" s="13"/>
      <c r="H30" s="14"/>
    </row>
    <row r="31" spans="1:8" ht="32.25" customHeight="1">
      <c r="A31" s="65" t="s">
        <v>31</v>
      </c>
      <c r="B31" s="65"/>
      <c r="C31" s="65"/>
      <c r="D31" s="65"/>
      <c r="E31" s="65"/>
      <c r="F31" s="13"/>
      <c r="G31" s="13"/>
      <c r="H31" s="13"/>
    </row>
    <row r="32" spans="1:8">
      <c r="A32" s="65" t="s">
        <v>18</v>
      </c>
      <c r="B32" s="65"/>
      <c r="C32" s="65"/>
      <c r="D32" s="65"/>
      <c r="E32" s="65"/>
    </row>
    <row r="33" spans="1:5">
      <c r="A33" s="75" t="s">
        <v>5</v>
      </c>
      <c r="B33" s="75"/>
      <c r="C33" s="75"/>
      <c r="D33" s="75"/>
      <c r="E33" s="75"/>
    </row>
    <row r="34" spans="1:5">
      <c r="A34" s="65" t="s">
        <v>18</v>
      </c>
      <c r="B34" s="65"/>
      <c r="C34" s="65"/>
      <c r="D34" s="65"/>
      <c r="E34" s="65"/>
    </row>
    <row r="35" spans="1:5" ht="15.75" thickBot="1">
      <c r="A35" s="76" t="s">
        <v>35</v>
      </c>
      <c r="B35" s="76"/>
      <c r="C35" s="76"/>
      <c r="D35" s="76"/>
      <c r="E35" s="76"/>
    </row>
    <row r="36" spans="1:5">
      <c r="B36" s="73" t="s">
        <v>19</v>
      </c>
      <c r="C36" s="73"/>
      <c r="D36" s="73"/>
      <c r="E36" s="5" t="s">
        <v>6</v>
      </c>
    </row>
    <row r="37" spans="1:5">
      <c r="A37" s="30"/>
      <c r="B37" s="30"/>
      <c r="C37" s="30"/>
      <c r="D37" s="30"/>
      <c r="E37" s="30"/>
    </row>
    <row r="38" spans="1:5" ht="15.75" thickBot="1">
      <c r="A38" s="76" t="s">
        <v>36</v>
      </c>
      <c r="B38" s="76"/>
      <c r="C38" s="76"/>
      <c r="D38" s="76"/>
      <c r="E38" s="76"/>
    </row>
    <row r="39" spans="1:5">
      <c r="B39" s="73" t="s">
        <v>19</v>
      </c>
      <c r="C39" s="73"/>
      <c r="D39" s="73"/>
      <c r="E39" s="5" t="s">
        <v>6</v>
      </c>
    </row>
    <row r="42" spans="1:5">
      <c r="A42" s="18" t="s">
        <v>41</v>
      </c>
    </row>
    <row r="43" spans="1:5">
      <c r="A43" s="13" t="s">
        <v>37</v>
      </c>
    </row>
    <row r="44" spans="1:5">
      <c r="A44" s="2" t="s">
        <v>43</v>
      </c>
      <c r="B44" s="15">
        <f>' 2кв'!B50</f>
        <v>1235.2940000000017</v>
      </c>
    </row>
    <row r="45" spans="1:5" ht="19.5" customHeight="1">
      <c r="A45" s="29" t="s">
        <v>63</v>
      </c>
      <c r="B45" s="16"/>
    </row>
    <row r="46" spans="1:5">
      <c r="A46" s="2" t="s">
        <v>38</v>
      </c>
      <c r="B46" s="16">
        <v>17906.439999999999</v>
      </c>
    </row>
    <row r="47" spans="1:5">
      <c r="A47" s="2" t="s">
        <v>46</v>
      </c>
      <c r="B47" s="16">
        <f>3*100</f>
        <v>300</v>
      </c>
    </row>
    <row r="48" spans="1:5" ht="30">
      <c r="A48" s="29" t="s">
        <v>40</v>
      </c>
      <c r="B48" s="16">
        <f>E26</f>
        <v>16436.409</v>
      </c>
    </row>
    <row r="49" spans="1:2">
      <c r="A49" s="17" t="s">
        <v>39</v>
      </c>
      <c r="B49" s="19">
        <f>B44+B46+B47-B48</f>
        <v>3005.3250000000007</v>
      </c>
    </row>
  </sheetData>
  <mergeCells count="30"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E35"/>
    <mergeCell ref="B36:D36"/>
    <mergeCell ref="A38:E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9"/>
  <sheetViews>
    <sheetView view="pageBreakPreview" zoomScaleSheetLayoutView="100" workbookViewId="0">
      <selection activeCell="F51" sqref="F51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" style="2" customWidth="1"/>
    <col min="9" max="16384" width="9.140625" style="2"/>
  </cols>
  <sheetData>
    <row r="1" spans="1:5" ht="15.75">
      <c r="A1" s="61" t="s">
        <v>11</v>
      </c>
      <c r="B1" s="61"/>
      <c r="C1" s="61"/>
      <c r="D1" s="61"/>
      <c r="E1" s="61"/>
    </row>
    <row r="2" spans="1:5" ht="33.75" customHeight="1">
      <c r="A2" s="62" t="s">
        <v>12</v>
      </c>
      <c r="B2" s="63"/>
      <c r="C2" s="63"/>
      <c r="D2" s="63"/>
      <c r="E2" s="63"/>
    </row>
    <row r="3" spans="1:5">
      <c r="A3" s="64" t="s">
        <v>64</v>
      </c>
      <c r="B3" s="64"/>
      <c r="C3" s="64"/>
      <c r="D3" s="64"/>
      <c r="E3" s="64"/>
    </row>
    <row r="4" spans="1:5" s="1" customFormat="1" ht="15.75">
      <c r="A4" s="24" t="s">
        <v>13</v>
      </c>
      <c r="B4" s="4"/>
      <c r="C4" s="4"/>
      <c r="D4" s="67" t="s">
        <v>65</v>
      </c>
      <c r="E4" s="67"/>
    </row>
    <row r="5" spans="1:5">
      <c r="A5" s="35"/>
      <c r="B5" s="4"/>
      <c r="C5" s="4"/>
      <c r="D5" s="4"/>
      <c r="E5" s="4"/>
    </row>
    <row r="6" spans="1:5">
      <c r="A6" s="65" t="s">
        <v>0</v>
      </c>
      <c r="B6" s="65"/>
      <c r="C6" s="65"/>
      <c r="D6" s="65"/>
      <c r="E6" s="65"/>
    </row>
    <row r="7" spans="1:5">
      <c r="A7" s="66" t="s">
        <v>26</v>
      </c>
      <c r="B7" s="66"/>
      <c r="C7" s="66"/>
      <c r="D7" s="66"/>
      <c r="E7" s="66"/>
    </row>
    <row r="8" spans="1:5">
      <c r="A8" s="69" t="s">
        <v>1</v>
      </c>
      <c r="B8" s="69"/>
      <c r="C8" s="69"/>
      <c r="D8" s="69"/>
      <c r="E8" s="69"/>
    </row>
    <row r="9" spans="1:5">
      <c r="A9" s="65" t="s">
        <v>27</v>
      </c>
      <c r="B9" s="65"/>
      <c r="C9" s="65"/>
      <c r="D9" s="65"/>
      <c r="E9" s="65"/>
    </row>
    <row r="10" spans="1:5" ht="30.75" customHeight="1">
      <c r="A10" s="70" t="s">
        <v>14</v>
      </c>
      <c r="B10" s="71"/>
      <c r="C10" s="71"/>
      <c r="D10" s="71"/>
      <c r="E10" s="71"/>
    </row>
    <row r="11" spans="1:5" ht="29.25" customHeight="1">
      <c r="A11" s="65" t="s">
        <v>28</v>
      </c>
      <c r="B11" s="65"/>
      <c r="C11" s="65"/>
      <c r="D11" s="65"/>
      <c r="E11" s="65"/>
    </row>
    <row r="12" spans="1:5" ht="17.25" customHeight="1">
      <c r="A12" s="69" t="s">
        <v>15</v>
      </c>
      <c r="B12" s="72"/>
      <c r="C12" s="72"/>
      <c r="D12" s="72"/>
      <c r="E12" s="72"/>
    </row>
    <row r="13" spans="1:5">
      <c r="A13" s="65" t="s">
        <v>22</v>
      </c>
      <c r="B13" s="65"/>
      <c r="C13" s="65"/>
      <c r="D13" s="65"/>
      <c r="E13" s="65"/>
    </row>
    <row r="14" spans="1:5" ht="19.5" customHeight="1">
      <c r="A14" s="69" t="s">
        <v>2</v>
      </c>
      <c r="B14" s="72"/>
      <c r="C14" s="72"/>
      <c r="D14" s="72"/>
      <c r="E14" s="72"/>
    </row>
    <row r="15" spans="1:5">
      <c r="A15" s="65" t="s">
        <v>23</v>
      </c>
      <c r="B15" s="65"/>
      <c r="C15" s="65"/>
      <c r="D15" s="65"/>
      <c r="E15" s="65"/>
    </row>
    <row r="16" spans="1:5">
      <c r="A16" s="69" t="s">
        <v>16</v>
      </c>
      <c r="B16" s="72"/>
      <c r="C16" s="72"/>
      <c r="D16" s="72"/>
      <c r="E16" s="72"/>
    </row>
    <row r="17" spans="1:8" ht="27.6" customHeight="1">
      <c r="A17" s="65" t="s">
        <v>17</v>
      </c>
      <c r="B17" s="65"/>
      <c r="C17" s="65"/>
      <c r="D17" s="65"/>
      <c r="E17" s="65"/>
    </row>
    <row r="18" spans="1:8" ht="60.75" customHeight="1">
      <c r="A18" s="65" t="s">
        <v>29</v>
      </c>
      <c r="B18" s="65"/>
      <c r="C18" s="65"/>
      <c r="D18" s="65"/>
      <c r="E18" s="65"/>
    </row>
    <row r="19" spans="1:8" ht="31.5" customHeight="1">
      <c r="A19" s="68" t="s">
        <v>30</v>
      </c>
      <c r="B19" s="68"/>
      <c r="C19" s="68"/>
      <c r="D19" s="68"/>
      <c r="E19" s="68"/>
    </row>
    <row r="20" spans="1:8" ht="24" customHeight="1">
      <c r="A20" s="68"/>
      <c r="B20" s="68"/>
      <c r="C20" s="68"/>
      <c r="D20" s="68"/>
      <c r="E20" s="68"/>
      <c r="F20" s="2">
        <v>307.89999999999998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60">
      <c r="A22" s="20" t="s">
        <v>44</v>
      </c>
      <c r="B22" s="8" t="s">
        <v>45</v>
      </c>
      <c r="C22" s="3" t="s">
        <v>4</v>
      </c>
      <c r="D22" s="3">
        <v>13.67</v>
      </c>
      <c r="E22" s="7">
        <f>D22*F20*G20</f>
        <v>12626.978999999999</v>
      </c>
    </row>
    <row r="23" spans="1:8">
      <c r="A23" s="6" t="s">
        <v>42</v>
      </c>
      <c r="B23" s="8" t="s">
        <v>24</v>
      </c>
      <c r="C23" s="3" t="s">
        <v>4</v>
      </c>
      <c r="D23" s="3">
        <v>3.9</v>
      </c>
      <c r="E23" s="7">
        <f>D23*F20*3</f>
        <v>3602.43</v>
      </c>
    </row>
    <row r="24" spans="1:8">
      <c r="A24" s="6" t="s">
        <v>32</v>
      </c>
      <c r="B24" s="8" t="s">
        <v>66</v>
      </c>
      <c r="C24" s="3" t="s">
        <v>34</v>
      </c>
      <c r="D24" s="3"/>
      <c r="E24" s="7">
        <v>0</v>
      </c>
    </row>
    <row r="25" spans="1:8">
      <c r="A25" s="32"/>
      <c r="B25" s="8"/>
      <c r="C25" s="3"/>
      <c r="D25" s="3"/>
      <c r="E25" s="7"/>
    </row>
    <row r="26" spans="1:8" s="13" customFormat="1" ht="14.25">
      <c r="A26" s="9" t="s">
        <v>25</v>
      </c>
      <c r="B26" s="10"/>
      <c r="C26" s="11"/>
      <c r="D26" s="11"/>
      <c r="E26" s="12">
        <f>SUM(E22:E25)</f>
        <v>16229.409</v>
      </c>
    </row>
    <row r="28" spans="1:8" ht="30.75" customHeight="1">
      <c r="A28" s="74" t="s">
        <v>67</v>
      </c>
      <c r="B28" s="74"/>
      <c r="C28" s="74"/>
      <c r="D28" s="74"/>
      <c r="E28" s="74"/>
    </row>
    <row r="29" spans="1:8" ht="30" customHeight="1">
      <c r="A29" s="65" t="s">
        <v>21</v>
      </c>
      <c r="B29" s="65"/>
      <c r="C29" s="65"/>
      <c r="D29" s="65"/>
      <c r="E29" s="65"/>
    </row>
    <row r="30" spans="1:8">
      <c r="A30" s="65" t="s">
        <v>20</v>
      </c>
      <c r="B30" s="65"/>
      <c r="C30" s="65"/>
      <c r="D30" s="65"/>
      <c r="E30" s="65"/>
      <c r="F30" s="13"/>
      <c r="G30" s="13"/>
      <c r="H30" s="14"/>
    </row>
    <row r="31" spans="1:8" ht="32.25" customHeight="1">
      <c r="A31" s="65" t="s">
        <v>31</v>
      </c>
      <c r="B31" s="65"/>
      <c r="C31" s="65"/>
      <c r="D31" s="65"/>
      <c r="E31" s="65"/>
      <c r="F31" s="13"/>
      <c r="G31" s="13"/>
      <c r="H31" s="13"/>
    </row>
    <row r="32" spans="1:8">
      <c r="A32" s="65" t="s">
        <v>18</v>
      </c>
      <c r="B32" s="65"/>
      <c r="C32" s="65"/>
      <c r="D32" s="65"/>
      <c r="E32" s="65"/>
    </row>
    <row r="33" spans="1:5">
      <c r="A33" s="75" t="s">
        <v>5</v>
      </c>
      <c r="B33" s="75"/>
      <c r="C33" s="75"/>
      <c r="D33" s="75"/>
      <c r="E33" s="75"/>
    </row>
    <row r="34" spans="1:5">
      <c r="A34" s="65" t="s">
        <v>18</v>
      </c>
      <c r="B34" s="65"/>
      <c r="C34" s="65"/>
      <c r="D34" s="65"/>
      <c r="E34" s="65"/>
    </row>
    <row r="35" spans="1:5" ht="15.75" thickBot="1">
      <c r="A35" s="76" t="s">
        <v>35</v>
      </c>
      <c r="B35" s="76"/>
      <c r="C35" s="76"/>
      <c r="D35" s="76"/>
      <c r="E35" s="76"/>
    </row>
    <row r="36" spans="1:5">
      <c r="B36" s="73" t="s">
        <v>19</v>
      </c>
      <c r="C36" s="73"/>
      <c r="D36" s="73"/>
      <c r="E36" s="5" t="s">
        <v>6</v>
      </c>
    </row>
    <row r="37" spans="1:5">
      <c r="A37" s="34"/>
      <c r="B37" s="34"/>
      <c r="C37" s="34"/>
      <c r="D37" s="34"/>
      <c r="E37" s="34"/>
    </row>
    <row r="38" spans="1:5" ht="15.75" thickBot="1">
      <c r="A38" s="76" t="s">
        <v>36</v>
      </c>
      <c r="B38" s="76"/>
      <c r="C38" s="76"/>
      <c r="D38" s="76"/>
      <c r="E38" s="76"/>
    </row>
    <row r="39" spans="1:5">
      <c r="B39" s="73" t="s">
        <v>19</v>
      </c>
      <c r="C39" s="73"/>
      <c r="D39" s="73"/>
      <c r="E39" s="5" t="s">
        <v>6</v>
      </c>
    </row>
    <row r="42" spans="1:5">
      <c r="A42" s="18" t="s">
        <v>41</v>
      </c>
    </row>
    <row r="43" spans="1:5">
      <c r="A43" s="13" t="s">
        <v>37</v>
      </c>
    </row>
    <row r="44" spans="1:5">
      <c r="A44" s="2" t="s">
        <v>43</v>
      </c>
      <c r="B44" s="15">
        <f>'3кв'!B49</f>
        <v>3005.3250000000007</v>
      </c>
    </row>
    <row r="45" spans="1:5" ht="19.5" customHeight="1">
      <c r="A45" s="33" t="s">
        <v>63</v>
      </c>
      <c r="B45" s="16"/>
    </row>
    <row r="46" spans="1:5">
      <c r="A46" s="2" t="s">
        <v>38</v>
      </c>
      <c r="B46" s="16">
        <v>18921.86</v>
      </c>
    </row>
    <row r="47" spans="1:5">
      <c r="A47" s="2" t="s">
        <v>46</v>
      </c>
      <c r="B47" s="16">
        <f>3*100</f>
        <v>300</v>
      </c>
    </row>
    <row r="48" spans="1:5" ht="30">
      <c r="A48" s="33" t="s">
        <v>40</v>
      </c>
      <c r="B48" s="16">
        <f>E26</f>
        <v>16229.409</v>
      </c>
    </row>
    <row r="49" spans="1:2">
      <c r="A49" s="17" t="s">
        <v>39</v>
      </c>
      <c r="B49" s="19">
        <f>B44+B46+B47-B48</f>
        <v>5997.7760000000017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E35"/>
    <mergeCell ref="B36:D36"/>
    <mergeCell ref="A38:E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6"/>
  <sheetViews>
    <sheetView tabSelected="1" view="pageBreakPreview" topLeftCell="A13" zoomScaleSheetLayoutView="100" workbookViewId="0">
      <selection activeCell="A35" sqref="A35:XFD37"/>
    </sheetView>
  </sheetViews>
  <sheetFormatPr defaultRowHeight="15.75"/>
  <cols>
    <col min="1" max="1" width="10.5703125" style="1" customWidth="1"/>
    <col min="2" max="2" width="54.28515625" style="1" customWidth="1"/>
    <col min="3" max="3" width="15.28515625" style="60" customWidth="1"/>
    <col min="4" max="4" width="11.85546875" style="1" customWidth="1"/>
    <col min="5" max="5" width="14.7109375" style="1" customWidth="1"/>
    <col min="6" max="6" width="12.42578125" style="1" customWidth="1"/>
    <col min="7" max="7" width="12" style="1" customWidth="1"/>
    <col min="8" max="8" width="13.5703125" style="1" customWidth="1"/>
    <col min="9" max="16384" width="9.140625" style="1"/>
  </cols>
  <sheetData>
    <row r="1" spans="1:5">
      <c r="A1" s="79" t="s">
        <v>68</v>
      </c>
      <c r="B1" s="79"/>
      <c r="C1" s="79"/>
      <c r="D1" s="36"/>
    </row>
    <row r="2" spans="1:5">
      <c r="A2" s="80" t="s">
        <v>69</v>
      </c>
      <c r="B2" s="80"/>
      <c r="C2" s="80"/>
      <c r="D2" s="37"/>
    </row>
    <row r="3" spans="1:5">
      <c r="A3" s="80" t="s">
        <v>89</v>
      </c>
      <c r="B3" s="80"/>
      <c r="C3" s="80"/>
      <c r="D3" s="37"/>
    </row>
    <row r="4" spans="1:5">
      <c r="A4" s="79" t="s">
        <v>70</v>
      </c>
      <c r="B4" s="79"/>
      <c r="C4" s="79"/>
      <c r="D4" s="36"/>
    </row>
    <row r="5" spans="1:5">
      <c r="A5" s="81"/>
      <c r="B5" s="81"/>
      <c r="C5" s="81"/>
    </row>
    <row r="6" spans="1:5">
      <c r="A6" s="37"/>
      <c r="B6" s="38" t="s">
        <v>71</v>
      </c>
      <c r="C6" s="57">
        <f>'1кв'!B45</f>
        <v>-1249.3399999999999</v>
      </c>
      <c r="D6" s="40"/>
    </row>
    <row r="7" spans="1:5">
      <c r="A7" s="37"/>
      <c r="B7" s="38" t="s">
        <v>90</v>
      </c>
      <c r="C7" s="39"/>
      <c r="D7" s="40"/>
    </row>
    <row r="8" spans="1:5">
      <c r="A8" s="41" t="s">
        <v>72</v>
      </c>
      <c r="B8" s="42" t="s">
        <v>73</v>
      </c>
      <c r="C8" s="43">
        <f>'1кв'!B47+' 2кв'!B47+'3кв'!B46+'4кв'!B46</f>
        <v>71371.5</v>
      </c>
      <c r="D8" s="44"/>
    </row>
    <row r="9" spans="1:5">
      <c r="A9" s="41"/>
      <c r="B9" s="42" t="s">
        <v>74</v>
      </c>
      <c r="C9" s="43">
        <f>'1кв'!B48+' 2кв'!B48+'3кв'!B47+'4кв'!B47</f>
        <v>1200</v>
      </c>
      <c r="D9" s="44"/>
    </row>
    <row r="10" spans="1:5">
      <c r="A10" s="45"/>
      <c r="B10" s="42" t="s">
        <v>75</v>
      </c>
      <c r="C10" s="39">
        <f>SUM(C8:C9)</f>
        <v>72571.5</v>
      </c>
      <c r="D10" s="40"/>
    </row>
    <row r="11" spans="1:5">
      <c r="B11" s="77"/>
      <c r="C11" s="78"/>
      <c r="D11" s="46"/>
    </row>
    <row r="12" spans="1:5">
      <c r="A12" s="47" t="s">
        <v>76</v>
      </c>
      <c r="B12" s="48" t="s">
        <v>77</v>
      </c>
      <c r="C12" s="49">
        <f>'1кв'!E22+' 2кв'!E22+'3кв'!E22+'4кв'!E22</f>
        <v>48642.041999999994</v>
      </c>
      <c r="D12" s="46"/>
    </row>
    <row r="13" spans="1:5">
      <c r="B13" s="50" t="s">
        <v>42</v>
      </c>
      <c r="C13" s="49">
        <f>'1кв'!E24+' 2кв'!E23+'3кв'!E23+'4кв'!E23</f>
        <v>13541.442000000001</v>
      </c>
      <c r="D13" s="46"/>
      <c r="E13" s="51"/>
    </row>
    <row r="14" spans="1:5" ht="31.5">
      <c r="B14" s="50" t="s">
        <v>78</v>
      </c>
      <c r="C14" s="49">
        <f>'1кв'!E23</f>
        <v>1186.1399999999999</v>
      </c>
      <c r="D14" s="46"/>
    </row>
    <row r="15" spans="1:5">
      <c r="A15" s="47"/>
      <c r="B15" s="52" t="s">
        <v>32</v>
      </c>
      <c r="C15" s="49">
        <f>'1кв'!E25+' 2кв'!E24+'3кв'!E24+'4кв'!E24</f>
        <v>207</v>
      </c>
      <c r="D15" s="46"/>
    </row>
    <row r="16" spans="1:5">
      <c r="A16" s="47"/>
      <c r="B16" s="53" t="s">
        <v>79</v>
      </c>
      <c r="C16" s="49">
        <f>' 2кв'!E25</f>
        <v>1747.76</v>
      </c>
      <c r="D16" s="46"/>
    </row>
    <row r="17" spans="1:5">
      <c r="A17" s="47"/>
      <c r="B17" s="53" t="s">
        <v>80</v>
      </c>
      <c r="C17" s="49">
        <v>0</v>
      </c>
      <c r="D17" s="46"/>
    </row>
    <row r="18" spans="1:5">
      <c r="A18" s="47"/>
      <c r="B18" s="53" t="s">
        <v>81</v>
      </c>
      <c r="C18" s="49"/>
      <c r="D18" s="46"/>
    </row>
    <row r="19" spans="1:5">
      <c r="A19" s="47"/>
      <c r="B19" s="54"/>
      <c r="C19" s="49"/>
      <c r="D19" s="46"/>
    </row>
    <row r="20" spans="1:5">
      <c r="B20" s="55" t="s">
        <v>82</v>
      </c>
      <c r="C20" s="39">
        <f>SUM(C12:C17)</f>
        <v>65324.383999999998</v>
      </c>
      <c r="D20" s="46"/>
      <c r="E20" s="51"/>
    </row>
    <row r="21" spans="1:5">
      <c r="B21" s="56" t="s">
        <v>83</v>
      </c>
      <c r="C21" s="57">
        <f>(C6+C10)-C20</f>
        <v>5997.7760000000053</v>
      </c>
      <c r="D21" s="46"/>
    </row>
    <row r="22" spans="1:5">
      <c r="B22" s="41"/>
      <c r="C22" s="58"/>
      <c r="D22" s="46"/>
    </row>
    <row r="23" spans="1:5">
      <c r="B23" s="41"/>
      <c r="C23" s="58"/>
      <c r="D23" s="46"/>
    </row>
    <row r="24" spans="1:5">
      <c r="B24" s="41" t="s">
        <v>84</v>
      </c>
      <c r="C24" s="41"/>
      <c r="D24" s="46"/>
    </row>
    <row r="25" spans="1:5">
      <c r="B25" s="41" t="s">
        <v>85</v>
      </c>
      <c r="C25" s="41">
        <v>5757.2</v>
      </c>
      <c r="D25" s="46"/>
    </row>
    <row r="26" spans="1:5">
      <c r="B26" s="59" t="s">
        <v>86</v>
      </c>
      <c r="C26" s="59">
        <v>5376.62</v>
      </c>
      <c r="D26" s="46"/>
    </row>
    <row r="27" spans="1:5">
      <c r="B27" s="41" t="s">
        <v>87</v>
      </c>
      <c r="C27" s="41">
        <f>C26-C25</f>
        <v>-380.57999999999993</v>
      </c>
      <c r="D27" s="46"/>
    </row>
    <row r="28" spans="1:5">
      <c r="B28" s="41"/>
      <c r="C28" s="58"/>
      <c r="D28" s="46"/>
    </row>
    <row r="29" spans="1:5">
      <c r="B29" s="41"/>
      <c r="C29" s="58"/>
      <c r="D29" s="46"/>
    </row>
    <row r="30" spans="1:5">
      <c r="A30" s="1" t="s">
        <v>88</v>
      </c>
      <c r="B30" s="41" t="s">
        <v>91</v>
      </c>
      <c r="C30" s="58"/>
      <c r="D30" s="46"/>
    </row>
    <row r="31" spans="1:5">
      <c r="B31" s="41" t="s">
        <v>92</v>
      </c>
      <c r="C31" s="58"/>
      <c r="D31" s="46"/>
    </row>
    <row r="32" spans="1:5">
      <c r="B32" s="41" t="s">
        <v>93</v>
      </c>
      <c r="C32" s="58"/>
      <c r="D32" s="46"/>
    </row>
    <row r="33" spans="2:4">
      <c r="B33" s="41"/>
      <c r="C33" s="58"/>
      <c r="D33" s="46"/>
    </row>
    <row r="34" spans="2:4">
      <c r="B34" s="41"/>
      <c r="C34" s="58"/>
      <c r="D34" s="46"/>
    </row>
    <row r="35" spans="2:4">
      <c r="B35" s="41"/>
      <c r="C35" s="58"/>
      <c r="D35" s="46"/>
    </row>
    <row r="36" spans="2:4">
      <c r="B36" s="41"/>
      <c r="C36" s="58"/>
      <c r="D36" s="46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 2кв</vt:lpstr>
      <vt:lpstr>3кв</vt:lpstr>
      <vt:lpstr>4кв</vt:lpstr>
      <vt:lpstr>отчет</vt:lpstr>
      <vt:lpstr>' 2кв'!Область_печати</vt:lpstr>
      <vt:lpstr>'1кв'!Область_печати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2023-03-02T11:09:43Z</dcterms:modified>
</cp:coreProperties>
</file>