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18" r:id="rId1"/>
    <sheet name="2 кв" sheetId="19" r:id="rId2"/>
    <sheet name="3кв" sheetId="20" r:id="rId3"/>
    <sheet name="4кв" sheetId="21" r:id="rId4"/>
    <sheet name="отчет" sheetId="22" r:id="rId5"/>
  </sheets>
  <definedNames>
    <definedName name="_xlnm.Print_Area" localSheetId="0">'1кв'!$A$1:$E$49</definedName>
    <definedName name="_xlnm.Print_Area" localSheetId="1">'2 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отчет!$A$1:$C$36</definedName>
  </definedNames>
  <calcPr calcId="124519"/>
</workbook>
</file>

<file path=xl/calcChain.xml><?xml version="1.0" encoding="utf-8"?>
<calcChain xmlns="http://schemas.openxmlformats.org/spreadsheetml/2006/main">
  <c r="C9" i="22"/>
  <c r="C15"/>
  <c r="C14"/>
  <c r="C13"/>
  <c r="C12"/>
  <c r="C8"/>
  <c r="C10" s="1"/>
  <c r="C6"/>
  <c r="B43" i="21"/>
  <c r="C26" i="22"/>
  <c r="C20" l="1"/>
  <c r="C21" s="1"/>
  <c r="B46" i="21"/>
  <c r="B48" s="1"/>
  <c r="E23"/>
  <c r="E22"/>
  <c r="E26" s="1"/>
  <c r="B47" s="1"/>
  <c r="B43" i="20" l="1"/>
  <c r="B46"/>
  <c r="E23"/>
  <c r="E22"/>
  <c r="E26" s="1"/>
  <c r="B47" s="1"/>
  <c r="B48" l="1"/>
  <c r="B48" i="19"/>
  <c r="B43"/>
  <c r="B46"/>
  <c r="E23"/>
  <c r="E22"/>
  <c r="E26" l="1"/>
  <c r="B47" s="1"/>
  <c r="B47" i="18"/>
  <c r="E24" l="1"/>
  <c r="E23"/>
  <c r="E22"/>
  <c r="E27" l="1"/>
  <c r="B48" s="1"/>
  <c r="B49" s="1"/>
</calcChain>
</file>

<file path=xl/sharedStrings.xml><?xml version="1.0" encoding="utf-8"?>
<sst xmlns="http://schemas.openxmlformats.org/spreadsheetml/2006/main" count="252" uniqueCount="92">
  <si>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</si>
  <si>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</si>
  <si>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</si>
  <si>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</si>
  <si>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</si>
  <si>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</si>
  <si>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</si>
  <si>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</si>
  <si>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</si>
  <si>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</si>
  <si>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</si>
  <si>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</si>
  <si>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</si>
  <si>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</si>
  <si>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</si>
  <si>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</si>
  <si>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</si>
  <si>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</si>
  <si>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</si>
  <si>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</si>
  <si>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</si>
  <si>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</si>
  <si>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</si>
  <si>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</si>
  <si>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</si>
  <si>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</si>
  <si>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110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</si>
  <si>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№53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</si>
  <si>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</si>
  <si>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</si>
  <si>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</si>
  <si>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</si>
  <si>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</si>
  <si>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</si>
  <si>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</si>
  <si>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</si>
  <si>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Трушина А.А.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</si>
  <si>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Трушина Александра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</si>
  <si>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82 от 31.05.2016 г.</t>
    </r>
  </si>
  <si>
    <t>Общая площадь квартир - 533,9м2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</si>
  <si>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</si>
  <si>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</si>
  <si>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</si>
  <si>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</si>
  <si>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1 квартал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</si>
  <si>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</si>
  <si>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</si>
  <si>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Оплачено Квант-телеком</t>
  </si>
  <si>
    <t>за 1 квартал 2022 года</t>
  </si>
  <si>
    <t>"31" 03  2022 г.</t>
  </si>
  <si>
    <t>Предъявлено населению 27407,2</t>
  </si>
  <si>
    <t xml:space="preserve">           2. Всего за период с "01" 01 2022 г. по "31" 03 2022 г. выполнено работ (оказано услуг) на общую сумму тридцать одна тысяча семьсот двадцать восемь рублей 58 копеек</t>
  </si>
  <si>
    <t>за 2 квартал 2022 года</t>
  </si>
  <si>
    <t>"30" 06  2022 г.</t>
  </si>
  <si>
    <t>2 квартал</t>
  </si>
  <si>
    <t xml:space="preserve">           2. Всего за период с "01" 04 2022 г. по "30" 06 2022 г. выполнено работ (оказано услуг) на общую сумму двадцать семь тысяч шестьсот сорок пять рублей 34 копейки</t>
  </si>
  <si>
    <t>Предъявлено населению 229407,2</t>
  </si>
  <si>
    <t>за 3 квартал 2022 года</t>
  </si>
  <si>
    <t>"30" 09  2022 г.</t>
  </si>
  <si>
    <t>3 квартал</t>
  </si>
  <si>
    <t xml:space="preserve">           2. Всего за период с "01" 07 2022 г. по "30" 09 2022 г. выполнено работ (оказано услуг) на общую сумму двадцать девять тысяч восемьсот семьдесят один рубль 71 копейка</t>
  </si>
  <si>
    <t>Предъявлено населению 31633,68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</si>
  <si>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</si>
  <si>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</si>
  <si>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</si>
  <si>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</si>
  <si>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</si>
  <si>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</si>
  <si>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</si>
  <si>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</si>
  <si>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</si>
  <si>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Непредвиденные работы - ч/ч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</si>
  <si>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</si>
  <si>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</si>
  <si>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</si>
  <si>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</si>
  <si>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</si>
  <si>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</si>
  <si>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</si>
  <si>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</si>
  <si>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</si>
  <si>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</si>
  <si>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</si>
  <si>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</si>
  <si>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</si>
  <si>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за 4 квартал 2022 года</t>
  </si>
  <si>
    <t>"31" 12  2022 г.</t>
  </si>
  <si>
    <t>4 квартал</t>
  </si>
  <si>
    <t xml:space="preserve">           2. Всего за период с "01" 10 2022 г. по "31" 12 2022 г. выполнено работ (оказано услуг) на общую сумму двадцать девять тысяч восемьсот семьдесят один рубль 71 копейка</t>
  </si>
  <si>
    <t>по ж.д. ул. Пролетарская, д. 110</t>
  </si>
  <si>
    <t>Начислено всего 122  081,76</t>
  </si>
  <si>
    <t>интернет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</si>
</sst>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43" fontId="7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28" zoomScaleSheetLayoutView="100" workbookViewId="0">
      <selection activeCell="H41" sqref="H4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1.5" customHeight="1">
      <c r="A2" s="76" t="s">
        <v>12</v>
      </c>
      <c r="B2" s="77"/>
      <c r="C2" s="77"/>
      <c r="D2" s="77"/>
      <c r="E2" s="77"/>
    </row>
    <row r="3" spans="1:5">
      <c r="A3" s="78" t="s">
        <v>48</v>
      </c>
      <c r="B3" s="78"/>
      <c r="C3" s="78"/>
      <c r="D3" s="78"/>
      <c r="E3" s="78"/>
    </row>
    <row r="4" spans="1:5" s="1" customFormat="1" ht="15.75">
      <c r="A4" s="27" t="s">
        <v>13</v>
      </c>
      <c r="B4" s="4"/>
      <c r="C4" s="4"/>
      <c r="D4" s="80" t="s">
        <v>49</v>
      </c>
      <c r="E4" s="80"/>
    </row>
    <row r="5" spans="1:5">
      <c r="A5" s="26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9" t="s">
        <v>26</v>
      </c>
      <c r="B7" s="79"/>
      <c r="C7" s="79"/>
      <c r="D7" s="79"/>
      <c r="E7" s="79"/>
    </row>
    <row r="8" spans="1:5">
      <c r="A8" s="70" t="s">
        <v>1</v>
      </c>
      <c r="B8" s="70"/>
      <c r="C8" s="70"/>
      <c r="D8" s="70"/>
      <c r="E8" s="70"/>
    </row>
    <row r="9" spans="1:5">
      <c r="A9" s="66" t="s">
        <v>37</v>
      </c>
      <c r="B9" s="66"/>
      <c r="C9" s="66"/>
      <c r="D9" s="66"/>
      <c r="E9" s="66"/>
    </row>
    <row r="10" spans="1:5" ht="29.25" customHeight="1">
      <c r="A10" s="71" t="s">
        <v>14</v>
      </c>
      <c r="B10" s="72"/>
      <c r="C10" s="72"/>
      <c r="D10" s="72"/>
      <c r="E10" s="72"/>
    </row>
    <row r="11" spans="1:5">
      <c r="A11" s="73" t="s">
        <v>38</v>
      </c>
      <c r="B11" s="73"/>
      <c r="C11" s="73"/>
      <c r="D11" s="73"/>
      <c r="E11" s="73"/>
    </row>
    <row r="12" spans="1:5" ht="18.75" customHeight="1">
      <c r="A12" s="70" t="s">
        <v>15</v>
      </c>
      <c r="B12" s="74"/>
      <c r="C12" s="74"/>
      <c r="D12" s="74"/>
      <c r="E12" s="74"/>
    </row>
    <row r="13" spans="1:5">
      <c r="A13" s="66" t="s">
        <v>23</v>
      </c>
      <c r="B13" s="66"/>
      <c r="C13" s="66"/>
      <c r="D13" s="66"/>
      <c r="E13" s="66"/>
    </row>
    <row r="14" spans="1:5" ht="20.25" customHeight="1">
      <c r="A14" s="70" t="s">
        <v>2</v>
      </c>
      <c r="B14" s="74"/>
      <c r="C14" s="74"/>
      <c r="D14" s="74"/>
      <c r="E14" s="74"/>
    </row>
    <row r="15" spans="1:5" ht="18" customHeight="1">
      <c r="A15" s="66" t="s">
        <v>22</v>
      </c>
      <c r="B15" s="66"/>
      <c r="C15" s="66"/>
      <c r="D15" s="66"/>
      <c r="E15" s="66"/>
    </row>
    <row r="16" spans="1:5">
      <c r="A16" s="70" t="s">
        <v>16</v>
      </c>
      <c r="B16" s="74"/>
      <c r="C16" s="74"/>
      <c r="D16" s="74"/>
      <c r="E16" s="74"/>
    </row>
    <row r="17" spans="1:7" ht="33" customHeight="1">
      <c r="A17" s="66" t="s">
        <v>17</v>
      </c>
      <c r="B17" s="66"/>
      <c r="C17" s="66"/>
      <c r="D17" s="66"/>
      <c r="E17" s="66"/>
    </row>
    <row r="18" spans="1:7">
      <c r="A18" s="66" t="s">
        <v>27</v>
      </c>
      <c r="B18" s="66"/>
      <c r="C18" s="66"/>
      <c r="D18" s="66"/>
      <c r="E18" s="66"/>
    </row>
    <row r="19" spans="1:7" ht="31.5" customHeight="1">
      <c r="A19" s="64" t="s">
        <v>28</v>
      </c>
      <c r="B19" s="64"/>
      <c r="C19" s="64"/>
      <c r="D19" s="64"/>
      <c r="E19" s="64"/>
    </row>
    <row r="20" spans="1:7">
      <c r="A20" s="64"/>
      <c r="B20" s="64"/>
      <c r="C20" s="64"/>
      <c r="D20" s="64"/>
      <c r="E20" s="64"/>
      <c r="F20" s="2">
        <v>533.9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43</v>
      </c>
      <c r="C22" s="3" t="s">
        <v>4</v>
      </c>
      <c r="D22" s="3">
        <v>13.66</v>
      </c>
      <c r="E22" s="8">
        <f>D22*F20*G20</f>
        <v>21879.221999999998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5766.12</v>
      </c>
    </row>
    <row r="24" spans="1:7" ht="75">
      <c r="A24" s="7" t="s">
        <v>46</v>
      </c>
      <c r="B24" s="9" t="s">
        <v>44</v>
      </c>
      <c r="C24" s="3" t="s">
        <v>4</v>
      </c>
      <c r="D24" s="3"/>
      <c r="E24" s="8">
        <f>1172.82*3</f>
        <v>3518.46</v>
      </c>
    </row>
    <row r="25" spans="1:7">
      <c r="A25" s="7" t="s">
        <v>30</v>
      </c>
      <c r="B25" s="9" t="s">
        <v>44</v>
      </c>
      <c r="C25" s="3" t="s">
        <v>31</v>
      </c>
      <c r="D25" s="3"/>
      <c r="E25" s="8">
        <v>564.78</v>
      </c>
    </row>
    <row r="26" spans="1:7">
      <c r="A26" s="28"/>
      <c r="B26" s="23"/>
      <c r="C26" s="21"/>
      <c r="D26" s="21"/>
      <c r="E26" s="22"/>
    </row>
    <row r="27" spans="1:7">
      <c r="A27" s="10" t="s">
        <v>25</v>
      </c>
      <c r="B27" s="11"/>
      <c r="C27" s="12"/>
      <c r="D27" s="12"/>
      <c r="E27" s="13">
        <f>SUM(E22:E26)</f>
        <v>31728.581999999995</v>
      </c>
    </row>
    <row r="28" spans="1:7" ht="12.6" customHeight="1"/>
    <row r="29" spans="1:7" ht="31.5" customHeight="1">
      <c r="A29" s="65" t="s">
        <v>51</v>
      </c>
      <c r="B29" s="65"/>
      <c r="C29" s="65"/>
      <c r="D29" s="65"/>
      <c r="E29" s="65"/>
    </row>
    <row r="30" spans="1:7" ht="36" customHeight="1">
      <c r="A30" s="66" t="s">
        <v>21</v>
      </c>
      <c r="B30" s="66"/>
      <c r="C30" s="66"/>
      <c r="D30" s="66"/>
      <c r="E30" s="66"/>
    </row>
    <row r="31" spans="1:7" ht="22.9" customHeight="1">
      <c r="A31" s="66" t="s">
        <v>20</v>
      </c>
      <c r="B31" s="66"/>
      <c r="C31" s="66"/>
      <c r="D31" s="66"/>
      <c r="E31" s="66"/>
    </row>
    <row r="32" spans="1:7">
      <c r="A32" s="66" t="s">
        <v>32</v>
      </c>
      <c r="B32" s="66"/>
      <c r="C32" s="66"/>
      <c r="D32" s="66"/>
      <c r="E32" s="66"/>
    </row>
    <row r="33" spans="1:10">
      <c r="A33" s="66" t="s">
        <v>18</v>
      </c>
      <c r="B33" s="66"/>
      <c r="C33" s="66"/>
      <c r="D33" s="66"/>
      <c r="E33" s="66"/>
    </row>
    <row r="34" spans="1:10">
      <c r="A34" s="67" t="s">
        <v>5</v>
      </c>
      <c r="B34" s="67"/>
      <c r="C34" s="67"/>
      <c r="D34" s="67"/>
      <c r="E34" s="67"/>
    </row>
    <row r="35" spans="1:10" ht="15" customHeight="1">
      <c r="A35" s="66" t="s">
        <v>18</v>
      </c>
      <c r="B35" s="66"/>
      <c r="C35" s="66"/>
      <c r="D35" s="66"/>
      <c r="E35" s="66"/>
      <c r="G35" s="25"/>
      <c r="H35" s="25"/>
      <c r="I35" s="25"/>
      <c r="J35" s="25"/>
    </row>
    <row r="36" spans="1:10">
      <c r="A36" s="68" t="s">
        <v>29</v>
      </c>
      <c r="B36" s="68"/>
      <c r="C36" s="68"/>
      <c r="D36" s="68"/>
      <c r="E36" s="5"/>
    </row>
    <row r="37" spans="1:10">
      <c r="B37" s="63" t="s">
        <v>19</v>
      </c>
      <c r="C37" s="63"/>
      <c r="D37" s="63"/>
      <c r="E37" s="6" t="s">
        <v>6</v>
      </c>
    </row>
    <row r="38" spans="1:10">
      <c r="A38" s="25"/>
      <c r="B38" s="25"/>
      <c r="C38" s="25"/>
      <c r="D38" s="25"/>
      <c r="E38" s="25"/>
    </row>
    <row r="39" spans="1:10">
      <c r="A39" s="69" t="s">
        <v>36</v>
      </c>
      <c r="B39" s="69"/>
      <c r="C39" s="69"/>
      <c r="D39" s="69"/>
      <c r="E39" s="5"/>
    </row>
    <row r="40" spans="1:10">
      <c r="B40" s="63" t="s">
        <v>19</v>
      </c>
      <c r="C40" s="63"/>
      <c r="D40" s="63"/>
      <c r="E40" s="6" t="s">
        <v>6</v>
      </c>
    </row>
    <row r="42" spans="1:10">
      <c r="A42" s="2" t="s">
        <v>39</v>
      </c>
    </row>
    <row r="43" spans="1:10">
      <c r="A43" s="14" t="s">
        <v>33</v>
      </c>
    </row>
    <row r="44" spans="1:10">
      <c r="A44" s="2" t="s">
        <v>42</v>
      </c>
      <c r="B44" s="15">
        <v>12320.07</v>
      </c>
    </row>
    <row r="45" spans="1:10">
      <c r="A45" s="24" t="s">
        <v>50</v>
      </c>
      <c r="B45" s="16"/>
    </row>
    <row r="46" spans="1:10">
      <c r="A46" s="2" t="s">
        <v>34</v>
      </c>
      <c r="B46" s="16">
        <v>30818.66</v>
      </c>
      <c r="F46" s="20"/>
    </row>
    <row r="47" spans="1:10">
      <c r="A47" s="2" t="s">
        <v>47</v>
      </c>
      <c r="B47" s="16">
        <f>3*50</f>
        <v>150</v>
      </c>
      <c r="F47" s="20"/>
    </row>
    <row r="48" spans="1:10" ht="30">
      <c r="A48" s="24" t="s">
        <v>40</v>
      </c>
      <c r="B48" s="16">
        <f>E27</f>
        <v>31728.581999999995</v>
      </c>
    </row>
    <row r="49" spans="1:2">
      <c r="A49" s="17" t="s">
        <v>35</v>
      </c>
      <c r="B49" s="18">
        <f>B44+B46+B47-B48</f>
        <v>11560.148000000001</v>
      </c>
    </row>
  </sheetData>
  <mergeCells count="30">
    <mergeCell ref="A1:E1"/>
    <mergeCell ref="A2:E2"/>
    <mergeCell ref="A3:E3"/>
    <mergeCell ref="A6:E6"/>
    <mergeCell ref="A7:E7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8"/>
  <sheetViews>
    <sheetView view="pageBreakPreview" topLeftCell="A25" zoomScaleSheetLayoutView="100" workbookViewId="0">
      <selection activeCell="B49" sqref="B49"/>
    </sheetView>
  </sheetViews>
  <sheetFormatPr defaultColWidth="9.140625" defaultRowHeight="1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1.5" customHeight="1">
      <c r="A2" s="76" t="s">
        <v>12</v>
      </c>
      <c r="B2" s="77"/>
      <c r="C2" s="77"/>
      <c r="D2" s="77"/>
      <c r="E2" s="77"/>
    </row>
    <row r="3" spans="1:5">
      <c r="A3" s="78" t="s">
        <v>52</v>
      </c>
      <c r="B3" s="78"/>
      <c r="C3" s="78"/>
      <c r="D3" s="78"/>
      <c r="E3" s="78"/>
    </row>
    <row r="4" spans="1:5" s="1" customFormat="1" ht="15.75">
      <c r="A4" s="27" t="s">
        <v>13</v>
      </c>
      <c r="B4" s="4"/>
      <c r="C4" s="4"/>
      <c r="D4" s="80" t="s">
        <v>53</v>
      </c>
      <c r="E4" s="80"/>
    </row>
    <row r="5" spans="1:5">
      <c r="A5" s="31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9" t="s">
        <v>26</v>
      </c>
      <c r="B7" s="79"/>
      <c r="C7" s="79"/>
      <c r="D7" s="79"/>
      <c r="E7" s="79"/>
    </row>
    <row r="8" spans="1:5">
      <c r="A8" s="70" t="s">
        <v>1</v>
      </c>
      <c r="B8" s="70"/>
      <c r="C8" s="70"/>
      <c r="D8" s="70"/>
      <c r="E8" s="70"/>
    </row>
    <row r="9" spans="1:5">
      <c r="A9" s="66" t="s">
        <v>37</v>
      </c>
      <c r="B9" s="66"/>
      <c r="C9" s="66"/>
      <c r="D9" s="66"/>
      <c r="E9" s="66"/>
    </row>
    <row r="10" spans="1:5" ht="29.25" customHeight="1">
      <c r="A10" s="71" t="s">
        <v>14</v>
      </c>
      <c r="B10" s="72"/>
      <c r="C10" s="72"/>
      <c r="D10" s="72"/>
      <c r="E10" s="72"/>
    </row>
    <row r="11" spans="1:5">
      <c r="A11" s="73" t="s">
        <v>38</v>
      </c>
      <c r="B11" s="73"/>
      <c r="C11" s="73"/>
      <c r="D11" s="73"/>
      <c r="E11" s="73"/>
    </row>
    <row r="12" spans="1:5" ht="18.75" customHeight="1">
      <c r="A12" s="70" t="s">
        <v>15</v>
      </c>
      <c r="B12" s="74"/>
      <c r="C12" s="74"/>
      <c r="D12" s="74"/>
      <c r="E12" s="74"/>
    </row>
    <row r="13" spans="1:5">
      <c r="A13" s="66" t="s">
        <v>23</v>
      </c>
      <c r="B13" s="66"/>
      <c r="C13" s="66"/>
      <c r="D13" s="66"/>
      <c r="E13" s="66"/>
    </row>
    <row r="14" spans="1:5" ht="20.25" customHeight="1">
      <c r="A14" s="70" t="s">
        <v>2</v>
      </c>
      <c r="B14" s="74"/>
      <c r="C14" s="74"/>
      <c r="D14" s="74"/>
      <c r="E14" s="74"/>
    </row>
    <row r="15" spans="1:5" ht="18" customHeight="1">
      <c r="A15" s="66" t="s">
        <v>22</v>
      </c>
      <c r="B15" s="66"/>
      <c r="C15" s="66"/>
      <c r="D15" s="66"/>
      <c r="E15" s="66"/>
    </row>
    <row r="16" spans="1:5">
      <c r="A16" s="70" t="s">
        <v>16</v>
      </c>
      <c r="B16" s="74"/>
      <c r="C16" s="74"/>
      <c r="D16" s="74"/>
      <c r="E16" s="74"/>
    </row>
    <row r="17" spans="1:7" ht="33" customHeight="1">
      <c r="A17" s="66" t="s">
        <v>17</v>
      </c>
      <c r="B17" s="66"/>
      <c r="C17" s="66"/>
      <c r="D17" s="66"/>
      <c r="E17" s="66"/>
    </row>
    <row r="18" spans="1:7">
      <c r="A18" s="66" t="s">
        <v>27</v>
      </c>
      <c r="B18" s="66"/>
      <c r="C18" s="66"/>
      <c r="D18" s="66"/>
      <c r="E18" s="66"/>
    </row>
    <row r="19" spans="1:7" ht="31.5" customHeight="1">
      <c r="A19" s="64" t="s">
        <v>28</v>
      </c>
      <c r="B19" s="64"/>
      <c r="C19" s="64"/>
      <c r="D19" s="64"/>
      <c r="E19" s="64"/>
    </row>
    <row r="20" spans="1:7">
      <c r="A20" s="64"/>
      <c r="B20" s="64"/>
      <c r="C20" s="64"/>
      <c r="D20" s="64"/>
      <c r="E20" s="64"/>
      <c r="F20" s="2">
        <v>533.9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43</v>
      </c>
      <c r="C22" s="3" t="s">
        <v>4</v>
      </c>
      <c r="D22" s="3">
        <v>13.66</v>
      </c>
      <c r="E22" s="8">
        <f>D22*F20*G20</f>
        <v>21879.221999999998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5766.12</v>
      </c>
    </row>
    <row r="24" spans="1:7">
      <c r="A24" s="7" t="s">
        <v>30</v>
      </c>
      <c r="B24" s="9" t="s">
        <v>54</v>
      </c>
      <c r="C24" s="3" t="s">
        <v>31</v>
      </c>
      <c r="D24" s="3"/>
      <c r="E24" s="8">
        <v>0</v>
      </c>
    </row>
    <row r="25" spans="1:7">
      <c r="A25" s="28"/>
      <c r="B25" s="23"/>
      <c r="C25" s="21"/>
      <c r="D25" s="21"/>
      <c r="E25" s="22"/>
    </row>
    <row r="26" spans="1:7">
      <c r="A26" s="10" t="s">
        <v>25</v>
      </c>
      <c r="B26" s="11"/>
      <c r="C26" s="12"/>
      <c r="D26" s="12"/>
      <c r="E26" s="13">
        <f>SUM(E22:E25)</f>
        <v>27645.341999999997</v>
      </c>
    </row>
    <row r="27" spans="1:7" ht="12.6" customHeight="1"/>
    <row r="28" spans="1:7" ht="31.5" customHeight="1">
      <c r="A28" s="65" t="s">
        <v>55</v>
      </c>
      <c r="B28" s="65"/>
      <c r="C28" s="65"/>
      <c r="D28" s="65"/>
      <c r="E28" s="65"/>
    </row>
    <row r="29" spans="1:7" ht="36" customHeight="1">
      <c r="A29" s="66" t="s">
        <v>21</v>
      </c>
      <c r="B29" s="66"/>
      <c r="C29" s="66"/>
      <c r="D29" s="66"/>
      <c r="E29" s="66"/>
    </row>
    <row r="30" spans="1:7" ht="22.9" customHeight="1">
      <c r="A30" s="66" t="s">
        <v>20</v>
      </c>
      <c r="B30" s="66"/>
      <c r="C30" s="66"/>
      <c r="D30" s="66"/>
      <c r="E30" s="66"/>
    </row>
    <row r="31" spans="1:7">
      <c r="A31" s="66" t="s">
        <v>32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10">
      <c r="A33" s="67" t="s">
        <v>5</v>
      </c>
      <c r="B33" s="67"/>
      <c r="C33" s="67"/>
      <c r="D33" s="67"/>
      <c r="E33" s="67"/>
    </row>
    <row r="34" spans="1:10" ht="15" customHeight="1">
      <c r="A34" s="66" t="s">
        <v>18</v>
      </c>
      <c r="B34" s="66"/>
      <c r="C34" s="66"/>
      <c r="D34" s="66"/>
      <c r="E34" s="66"/>
      <c r="G34" s="30"/>
      <c r="H34" s="30"/>
      <c r="I34" s="30"/>
      <c r="J34" s="30"/>
    </row>
    <row r="35" spans="1:10">
      <c r="A35" s="68" t="s">
        <v>29</v>
      </c>
      <c r="B35" s="68"/>
      <c r="C35" s="68"/>
      <c r="D35" s="68"/>
      <c r="E35" s="5"/>
    </row>
    <row r="36" spans="1:10">
      <c r="B36" s="63" t="s">
        <v>19</v>
      </c>
      <c r="C36" s="63"/>
      <c r="D36" s="63"/>
      <c r="E36" s="6" t="s">
        <v>6</v>
      </c>
    </row>
    <row r="37" spans="1:10">
      <c r="A37" s="30"/>
      <c r="B37" s="30"/>
      <c r="C37" s="30"/>
      <c r="D37" s="30"/>
      <c r="E37" s="30"/>
    </row>
    <row r="38" spans="1:10">
      <c r="A38" s="69" t="s">
        <v>36</v>
      </c>
      <c r="B38" s="69"/>
      <c r="C38" s="69"/>
      <c r="D38" s="69"/>
      <c r="E38" s="5"/>
    </row>
    <row r="39" spans="1:10">
      <c r="B39" s="63" t="s">
        <v>19</v>
      </c>
      <c r="C39" s="63"/>
      <c r="D39" s="63"/>
      <c r="E39" s="6" t="s">
        <v>6</v>
      </c>
    </row>
    <row r="41" spans="1:10">
      <c r="A41" s="2" t="s">
        <v>39</v>
      </c>
    </row>
    <row r="42" spans="1:10">
      <c r="A42" s="14" t="s">
        <v>33</v>
      </c>
    </row>
    <row r="43" spans="1:10">
      <c r="A43" s="2" t="s">
        <v>42</v>
      </c>
      <c r="B43" s="15">
        <f>'1кв'!B49</f>
        <v>11560.148000000001</v>
      </c>
    </row>
    <row r="44" spans="1:10">
      <c r="A44" s="29" t="s">
        <v>56</v>
      </c>
      <c r="B44" s="16"/>
    </row>
    <row r="45" spans="1:10">
      <c r="A45" s="2" t="s">
        <v>34</v>
      </c>
      <c r="B45" s="16">
        <v>28428.61</v>
      </c>
      <c r="F45" s="20"/>
    </row>
    <row r="46" spans="1:10">
      <c r="A46" s="2" t="s">
        <v>47</v>
      </c>
      <c r="B46" s="16">
        <f>3*50</f>
        <v>150</v>
      </c>
      <c r="F46" s="20"/>
    </row>
    <row r="47" spans="1:10" ht="30">
      <c r="A47" s="29" t="s">
        <v>40</v>
      </c>
      <c r="B47" s="16">
        <f>E26</f>
        <v>27645.341999999997</v>
      </c>
    </row>
    <row r="48" spans="1:10">
      <c r="A48" s="17" t="s">
        <v>35</v>
      </c>
      <c r="B48" s="18">
        <f>B43+B45+B46-B47</f>
        <v>12493.416000000005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view="pageBreakPreview" topLeftCell="A25" zoomScaleSheetLayoutView="100" workbookViewId="0">
      <selection activeCell="B54" sqref="B54"/>
    </sheetView>
  </sheetViews>
  <sheetFormatPr defaultColWidth="9.140625" defaultRowHeight="1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1.5" customHeight="1">
      <c r="A2" s="76" t="s">
        <v>12</v>
      </c>
      <c r="B2" s="77"/>
      <c r="C2" s="77"/>
      <c r="D2" s="77"/>
      <c r="E2" s="77"/>
    </row>
    <row r="3" spans="1:5">
      <c r="A3" s="78" t="s">
        <v>57</v>
      </c>
      <c r="B3" s="78"/>
      <c r="C3" s="78"/>
      <c r="D3" s="78"/>
      <c r="E3" s="78"/>
    </row>
    <row r="4" spans="1:5" s="1" customFormat="1" ht="15.75">
      <c r="A4" s="27" t="s">
        <v>13</v>
      </c>
      <c r="B4" s="4"/>
      <c r="C4" s="4"/>
      <c r="D4" s="80" t="s">
        <v>58</v>
      </c>
      <c r="E4" s="80"/>
    </row>
    <row r="5" spans="1:5">
      <c r="A5" s="34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9" t="s">
        <v>26</v>
      </c>
      <c r="B7" s="79"/>
      <c r="C7" s="79"/>
      <c r="D7" s="79"/>
      <c r="E7" s="79"/>
    </row>
    <row r="8" spans="1:5">
      <c r="A8" s="70" t="s">
        <v>1</v>
      </c>
      <c r="B8" s="70"/>
      <c r="C8" s="70"/>
      <c r="D8" s="70"/>
      <c r="E8" s="70"/>
    </row>
    <row r="9" spans="1:5">
      <c r="A9" s="66" t="s">
        <v>37</v>
      </c>
      <c r="B9" s="66"/>
      <c r="C9" s="66"/>
      <c r="D9" s="66"/>
      <c r="E9" s="66"/>
    </row>
    <row r="10" spans="1:5" ht="29.25" customHeight="1">
      <c r="A10" s="71" t="s">
        <v>14</v>
      </c>
      <c r="B10" s="72"/>
      <c r="C10" s="72"/>
      <c r="D10" s="72"/>
      <c r="E10" s="72"/>
    </row>
    <row r="11" spans="1:5">
      <c r="A11" s="73" t="s">
        <v>38</v>
      </c>
      <c r="B11" s="73"/>
      <c r="C11" s="73"/>
      <c r="D11" s="73"/>
      <c r="E11" s="73"/>
    </row>
    <row r="12" spans="1:5" ht="18.75" customHeight="1">
      <c r="A12" s="70" t="s">
        <v>15</v>
      </c>
      <c r="B12" s="74"/>
      <c r="C12" s="74"/>
      <c r="D12" s="74"/>
      <c r="E12" s="74"/>
    </row>
    <row r="13" spans="1:5">
      <c r="A13" s="66" t="s">
        <v>23</v>
      </c>
      <c r="B13" s="66"/>
      <c r="C13" s="66"/>
      <c r="D13" s="66"/>
      <c r="E13" s="66"/>
    </row>
    <row r="14" spans="1:5" ht="20.25" customHeight="1">
      <c r="A14" s="70" t="s">
        <v>2</v>
      </c>
      <c r="B14" s="74"/>
      <c r="C14" s="74"/>
      <c r="D14" s="74"/>
      <c r="E14" s="74"/>
    </row>
    <row r="15" spans="1:5" ht="18" customHeight="1">
      <c r="A15" s="66" t="s">
        <v>22</v>
      </c>
      <c r="B15" s="66"/>
      <c r="C15" s="66"/>
      <c r="D15" s="66"/>
      <c r="E15" s="66"/>
    </row>
    <row r="16" spans="1:5">
      <c r="A16" s="70" t="s">
        <v>16</v>
      </c>
      <c r="B16" s="74"/>
      <c r="C16" s="74"/>
      <c r="D16" s="74"/>
      <c r="E16" s="74"/>
    </row>
    <row r="17" spans="1:7" ht="33" customHeight="1">
      <c r="A17" s="66" t="s">
        <v>17</v>
      </c>
      <c r="B17" s="66"/>
      <c r="C17" s="66"/>
      <c r="D17" s="66"/>
      <c r="E17" s="66"/>
    </row>
    <row r="18" spans="1:7">
      <c r="A18" s="66" t="s">
        <v>27</v>
      </c>
      <c r="B18" s="66"/>
      <c r="C18" s="66"/>
      <c r="D18" s="66"/>
      <c r="E18" s="66"/>
    </row>
    <row r="19" spans="1:7" ht="31.5" customHeight="1">
      <c r="A19" s="64" t="s">
        <v>28</v>
      </c>
      <c r="B19" s="64"/>
      <c r="C19" s="64"/>
      <c r="D19" s="64"/>
      <c r="E19" s="64"/>
    </row>
    <row r="20" spans="1:7">
      <c r="A20" s="64"/>
      <c r="B20" s="64"/>
      <c r="C20" s="64"/>
      <c r="D20" s="64"/>
      <c r="E20" s="64"/>
      <c r="F20" s="2">
        <v>533.9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43</v>
      </c>
      <c r="C22" s="3" t="s">
        <v>4</v>
      </c>
      <c r="D22" s="3">
        <v>14.75</v>
      </c>
      <c r="E22" s="8">
        <f>D22*F20*G20</f>
        <v>23625.074999999997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6246.63</v>
      </c>
    </row>
    <row r="24" spans="1:7">
      <c r="A24" s="7" t="s">
        <v>30</v>
      </c>
      <c r="B24" s="9" t="s">
        <v>59</v>
      </c>
      <c r="C24" s="3" t="s">
        <v>31</v>
      </c>
      <c r="D24" s="3"/>
      <c r="E24" s="8">
        <v>0</v>
      </c>
    </row>
    <row r="25" spans="1:7">
      <c r="A25" s="28"/>
      <c r="B25" s="23"/>
      <c r="C25" s="21"/>
      <c r="D25" s="21"/>
      <c r="E25" s="22"/>
    </row>
    <row r="26" spans="1:7">
      <c r="A26" s="10" t="s">
        <v>25</v>
      </c>
      <c r="B26" s="11"/>
      <c r="C26" s="12"/>
      <c r="D26" s="12"/>
      <c r="E26" s="13">
        <f>SUM(E22:E25)</f>
        <v>29871.704999999998</v>
      </c>
    </row>
    <row r="27" spans="1:7" ht="12.6" customHeight="1"/>
    <row r="28" spans="1:7" ht="31.5" customHeight="1">
      <c r="A28" s="65" t="s">
        <v>60</v>
      </c>
      <c r="B28" s="65"/>
      <c r="C28" s="65"/>
      <c r="D28" s="65"/>
      <c r="E28" s="65"/>
    </row>
    <row r="29" spans="1:7" ht="36" customHeight="1">
      <c r="A29" s="66" t="s">
        <v>21</v>
      </c>
      <c r="B29" s="66"/>
      <c r="C29" s="66"/>
      <c r="D29" s="66"/>
      <c r="E29" s="66"/>
    </row>
    <row r="30" spans="1:7" ht="22.9" customHeight="1">
      <c r="A30" s="66" t="s">
        <v>20</v>
      </c>
      <c r="B30" s="66"/>
      <c r="C30" s="66"/>
      <c r="D30" s="66"/>
      <c r="E30" s="66"/>
    </row>
    <row r="31" spans="1:7">
      <c r="A31" s="66" t="s">
        <v>32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10">
      <c r="A33" s="67" t="s">
        <v>5</v>
      </c>
      <c r="B33" s="67"/>
      <c r="C33" s="67"/>
      <c r="D33" s="67"/>
      <c r="E33" s="67"/>
    </row>
    <row r="34" spans="1:10" ht="15" customHeight="1">
      <c r="A34" s="66" t="s">
        <v>18</v>
      </c>
      <c r="B34" s="66"/>
      <c r="C34" s="66"/>
      <c r="D34" s="66"/>
      <c r="E34" s="66"/>
      <c r="G34" s="33"/>
      <c r="H34" s="33"/>
      <c r="I34" s="33"/>
      <c r="J34" s="33"/>
    </row>
    <row r="35" spans="1:10">
      <c r="A35" s="68" t="s">
        <v>29</v>
      </c>
      <c r="B35" s="68"/>
      <c r="C35" s="68"/>
      <c r="D35" s="68"/>
      <c r="E35" s="5"/>
    </row>
    <row r="36" spans="1:10">
      <c r="B36" s="63" t="s">
        <v>19</v>
      </c>
      <c r="C36" s="63"/>
      <c r="D36" s="63"/>
      <c r="E36" s="6" t="s">
        <v>6</v>
      </c>
    </row>
    <row r="37" spans="1:10">
      <c r="A37" s="33"/>
      <c r="B37" s="33"/>
      <c r="C37" s="33"/>
      <c r="D37" s="33"/>
      <c r="E37" s="33"/>
    </row>
    <row r="38" spans="1:10">
      <c r="A38" s="69" t="s">
        <v>36</v>
      </c>
      <c r="B38" s="69"/>
      <c r="C38" s="69"/>
      <c r="D38" s="69"/>
      <c r="E38" s="5"/>
    </row>
    <row r="39" spans="1:10">
      <c r="B39" s="63" t="s">
        <v>19</v>
      </c>
      <c r="C39" s="63"/>
      <c r="D39" s="63"/>
      <c r="E39" s="6" t="s">
        <v>6</v>
      </c>
    </row>
    <row r="41" spans="1:10">
      <c r="A41" s="2" t="s">
        <v>39</v>
      </c>
    </row>
    <row r="42" spans="1:10">
      <c r="A42" s="14" t="s">
        <v>33</v>
      </c>
    </row>
    <row r="43" spans="1:10">
      <c r="A43" s="2" t="s">
        <v>42</v>
      </c>
      <c r="B43" s="15">
        <f>'2 кв'!B48</f>
        <v>12493.416000000005</v>
      </c>
    </row>
    <row r="44" spans="1:10">
      <c r="A44" s="32" t="s">
        <v>61</v>
      </c>
      <c r="B44" s="16"/>
    </row>
    <row r="45" spans="1:10">
      <c r="A45" s="2" t="s">
        <v>34</v>
      </c>
      <c r="B45" s="16">
        <v>31870.11</v>
      </c>
      <c r="F45" s="20"/>
    </row>
    <row r="46" spans="1:10">
      <c r="A46" s="2" t="s">
        <v>47</v>
      </c>
      <c r="B46" s="16">
        <f>3*50</f>
        <v>150</v>
      </c>
      <c r="F46" s="20"/>
    </row>
    <row r="47" spans="1:10" ht="30">
      <c r="A47" s="32" t="s">
        <v>40</v>
      </c>
      <c r="B47" s="16">
        <f>E26</f>
        <v>29871.704999999998</v>
      </c>
    </row>
    <row r="48" spans="1:10">
      <c r="A48" s="17" t="s">
        <v>35</v>
      </c>
      <c r="B48" s="18">
        <f>B43+B45+B46-B47</f>
        <v>14641.821000000007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8"/>
  <sheetViews>
    <sheetView view="pageBreakPreview" topLeftCell="A31" zoomScaleSheetLayoutView="100" workbookViewId="0">
      <selection activeCell="B46" sqref="B46"/>
    </sheetView>
  </sheetViews>
  <sheetFormatPr defaultColWidth="9.140625" defaultRowHeight="1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1.5" customHeight="1">
      <c r="A2" s="76" t="s">
        <v>12</v>
      </c>
      <c r="B2" s="77"/>
      <c r="C2" s="77"/>
      <c r="D2" s="77"/>
      <c r="E2" s="77"/>
    </row>
    <row r="3" spans="1:5">
      <c r="A3" s="78" t="s">
        <v>85</v>
      </c>
      <c r="B3" s="78"/>
      <c r="C3" s="78"/>
      <c r="D3" s="78"/>
      <c r="E3" s="78"/>
    </row>
    <row r="4" spans="1:5" s="1" customFormat="1" ht="15.75">
      <c r="A4" s="27" t="s">
        <v>13</v>
      </c>
      <c r="B4" s="4"/>
      <c r="C4" s="4"/>
      <c r="D4" s="80" t="s">
        <v>86</v>
      </c>
      <c r="E4" s="80"/>
    </row>
    <row r="5" spans="1:5">
      <c r="A5" s="37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9" t="s">
        <v>26</v>
      </c>
      <c r="B7" s="79"/>
      <c r="C7" s="79"/>
      <c r="D7" s="79"/>
      <c r="E7" s="79"/>
    </row>
    <row r="8" spans="1:5">
      <c r="A8" s="70" t="s">
        <v>1</v>
      </c>
      <c r="B8" s="70"/>
      <c r="C8" s="70"/>
      <c r="D8" s="70"/>
      <c r="E8" s="70"/>
    </row>
    <row r="9" spans="1:5">
      <c r="A9" s="66" t="s">
        <v>37</v>
      </c>
      <c r="B9" s="66"/>
      <c r="C9" s="66"/>
      <c r="D9" s="66"/>
      <c r="E9" s="66"/>
    </row>
    <row r="10" spans="1:5" ht="29.25" customHeight="1">
      <c r="A10" s="71" t="s">
        <v>14</v>
      </c>
      <c r="B10" s="72"/>
      <c r="C10" s="72"/>
      <c r="D10" s="72"/>
      <c r="E10" s="72"/>
    </row>
    <row r="11" spans="1:5">
      <c r="A11" s="73" t="s">
        <v>38</v>
      </c>
      <c r="B11" s="73"/>
      <c r="C11" s="73"/>
      <c r="D11" s="73"/>
      <c r="E11" s="73"/>
    </row>
    <row r="12" spans="1:5" ht="18.75" customHeight="1">
      <c r="A12" s="70" t="s">
        <v>15</v>
      </c>
      <c r="B12" s="74"/>
      <c r="C12" s="74"/>
      <c r="D12" s="74"/>
      <c r="E12" s="74"/>
    </row>
    <row r="13" spans="1:5">
      <c r="A13" s="66" t="s">
        <v>23</v>
      </c>
      <c r="B13" s="66"/>
      <c r="C13" s="66"/>
      <c r="D13" s="66"/>
      <c r="E13" s="66"/>
    </row>
    <row r="14" spans="1:5" ht="20.25" customHeight="1">
      <c r="A14" s="70" t="s">
        <v>2</v>
      </c>
      <c r="B14" s="74"/>
      <c r="C14" s="74"/>
      <c r="D14" s="74"/>
      <c r="E14" s="74"/>
    </row>
    <row r="15" spans="1:5" ht="18" customHeight="1">
      <c r="A15" s="66" t="s">
        <v>22</v>
      </c>
      <c r="B15" s="66"/>
      <c r="C15" s="66"/>
      <c r="D15" s="66"/>
      <c r="E15" s="66"/>
    </row>
    <row r="16" spans="1:5">
      <c r="A16" s="70" t="s">
        <v>16</v>
      </c>
      <c r="B16" s="74"/>
      <c r="C16" s="74"/>
      <c r="D16" s="74"/>
      <c r="E16" s="74"/>
    </row>
    <row r="17" spans="1:7" ht="33" customHeight="1">
      <c r="A17" s="66" t="s">
        <v>17</v>
      </c>
      <c r="B17" s="66"/>
      <c r="C17" s="66"/>
      <c r="D17" s="66"/>
      <c r="E17" s="66"/>
    </row>
    <row r="18" spans="1:7">
      <c r="A18" s="66" t="s">
        <v>27</v>
      </c>
      <c r="B18" s="66"/>
      <c r="C18" s="66"/>
      <c r="D18" s="66"/>
      <c r="E18" s="66"/>
    </row>
    <row r="19" spans="1:7" ht="31.5" customHeight="1">
      <c r="A19" s="64" t="s">
        <v>28</v>
      </c>
      <c r="B19" s="64"/>
      <c r="C19" s="64"/>
      <c r="D19" s="64"/>
      <c r="E19" s="64"/>
    </row>
    <row r="20" spans="1:7">
      <c r="A20" s="64"/>
      <c r="B20" s="64"/>
      <c r="C20" s="64"/>
      <c r="D20" s="64"/>
      <c r="E20" s="64"/>
      <c r="F20" s="2">
        <v>533.9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43</v>
      </c>
      <c r="C22" s="3" t="s">
        <v>4</v>
      </c>
      <c r="D22" s="3">
        <v>14.75</v>
      </c>
      <c r="E22" s="8">
        <f>D22*F20*G20</f>
        <v>23625.074999999997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6246.63</v>
      </c>
    </row>
    <row r="24" spans="1:7">
      <c r="A24" s="7" t="s">
        <v>30</v>
      </c>
      <c r="B24" s="9" t="s">
        <v>87</v>
      </c>
      <c r="C24" s="3" t="s">
        <v>31</v>
      </c>
      <c r="D24" s="3"/>
      <c r="E24" s="8">
        <v>0</v>
      </c>
    </row>
    <row r="25" spans="1:7">
      <c r="A25" s="28"/>
      <c r="B25" s="23"/>
      <c r="C25" s="21"/>
      <c r="D25" s="21"/>
      <c r="E25" s="22"/>
    </row>
    <row r="26" spans="1:7">
      <c r="A26" s="10" t="s">
        <v>25</v>
      </c>
      <c r="B26" s="11"/>
      <c r="C26" s="12"/>
      <c r="D26" s="12"/>
      <c r="E26" s="13">
        <f>SUM(E22:E25)</f>
        <v>29871.704999999998</v>
      </c>
    </row>
    <row r="27" spans="1:7" ht="12.6" customHeight="1"/>
    <row r="28" spans="1:7" ht="31.5" customHeight="1">
      <c r="A28" s="65" t="s">
        <v>88</v>
      </c>
      <c r="B28" s="65"/>
      <c r="C28" s="65"/>
      <c r="D28" s="65"/>
      <c r="E28" s="65"/>
    </row>
    <row r="29" spans="1:7" ht="36" customHeight="1">
      <c r="A29" s="66" t="s">
        <v>21</v>
      </c>
      <c r="B29" s="66"/>
      <c r="C29" s="66"/>
      <c r="D29" s="66"/>
      <c r="E29" s="66"/>
    </row>
    <row r="30" spans="1:7" ht="22.9" customHeight="1">
      <c r="A30" s="66" t="s">
        <v>20</v>
      </c>
      <c r="B30" s="66"/>
      <c r="C30" s="66"/>
      <c r="D30" s="66"/>
      <c r="E30" s="66"/>
    </row>
    <row r="31" spans="1:7">
      <c r="A31" s="66" t="s">
        <v>32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10">
      <c r="A33" s="67" t="s">
        <v>5</v>
      </c>
      <c r="B33" s="67"/>
      <c r="C33" s="67"/>
      <c r="D33" s="67"/>
      <c r="E33" s="67"/>
    </row>
    <row r="34" spans="1:10" ht="15" customHeight="1">
      <c r="A34" s="66" t="s">
        <v>18</v>
      </c>
      <c r="B34" s="66"/>
      <c r="C34" s="66"/>
      <c r="D34" s="66"/>
      <c r="E34" s="66"/>
      <c r="G34" s="36"/>
      <c r="H34" s="36"/>
      <c r="I34" s="36"/>
      <c r="J34" s="36"/>
    </row>
    <row r="35" spans="1:10">
      <c r="A35" s="68" t="s">
        <v>29</v>
      </c>
      <c r="B35" s="68"/>
      <c r="C35" s="68"/>
      <c r="D35" s="68"/>
      <c r="E35" s="5"/>
    </row>
    <row r="36" spans="1:10">
      <c r="B36" s="63" t="s">
        <v>19</v>
      </c>
      <c r="C36" s="63"/>
      <c r="D36" s="63"/>
      <c r="E36" s="6" t="s">
        <v>6</v>
      </c>
    </row>
    <row r="37" spans="1:10">
      <c r="A37" s="36"/>
      <c r="B37" s="36"/>
      <c r="C37" s="36"/>
      <c r="D37" s="36"/>
      <c r="E37" s="36"/>
    </row>
    <row r="38" spans="1:10">
      <c r="A38" s="69" t="s">
        <v>36</v>
      </c>
      <c r="B38" s="69"/>
      <c r="C38" s="69"/>
      <c r="D38" s="69"/>
      <c r="E38" s="5"/>
    </row>
    <row r="39" spans="1:10">
      <c r="B39" s="63" t="s">
        <v>19</v>
      </c>
      <c r="C39" s="63"/>
      <c r="D39" s="63"/>
      <c r="E39" s="6" t="s">
        <v>6</v>
      </c>
    </row>
    <row r="41" spans="1:10">
      <c r="A41" s="2" t="s">
        <v>39</v>
      </c>
    </row>
    <row r="42" spans="1:10">
      <c r="A42" s="14" t="s">
        <v>33</v>
      </c>
    </row>
    <row r="43" spans="1:10">
      <c r="A43" s="2" t="s">
        <v>42</v>
      </c>
      <c r="B43" s="15">
        <f>'3кв'!B48</f>
        <v>14641.821000000007</v>
      </c>
    </row>
    <row r="44" spans="1:10">
      <c r="A44" s="35" t="s">
        <v>61</v>
      </c>
      <c r="B44" s="16"/>
    </row>
    <row r="45" spans="1:10">
      <c r="A45" s="2" t="s">
        <v>34</v>
      </c>
      <c r="B45" s="16">
        <v>31003.65</v>
      </c>
      <c r="F45" s="20"/>
    </row>
    <row r="46" spans="1:10">
      <c r="A46" s="2" t="s">
        <v>47</v>
      </c>
      <c r="B46" s="16">
        <f>3*50</f>
        <v>150</v>
      </c>
      <c r="F46" s="20"/>
    </row>
    <row r="47" spans="1:10" ht="30">
      <c r="A47" s="35" t="s">
        <v>40</v>
      </c>
      <c r="B47" s="16">
        <f>E26</f>
        <v>29871.704999999998</v>
      </c>
    </row>
    <row r="48" spans="1:10">
      <c r="A48" s="17" t="s">
        <v>35</v>
      </c>
      <c r="B48" s="18">
        <f>B43+B45+B46-B47</f>
        <v>15923.766000000007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16" zoomScaleSheetLayoutView="100" workbookViewId="0">
      <selection activeCell="A28" sqref="A28:XFD29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2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1" t="s">
        <v>62</v>
      </c>
      <c r="B1" s="81"/>
      <c r="C1" s="81"/>
      <c r="D1" s="38"/>
    </row>
    <row r="2" spans="1:5">
      <c r="A2" s="82" t="s">
        <v>63</v>
      </c>
      <c r="B2" s="82"/>
      <c r="C2" s="82"/>
      <c r="D2" s="39"/>
    </row>
    <row r="3" spans="1:5">
      <c r="A3" s="82" t="s">
        <v>64</v>
      </c>
      <c r="B3" s="82"/>
      <c r="C3" s="82"/>
      <c r="D3" s="39"/>
    </row>
    <row r="4" spans="1:5">
      <c r="A4" s="81" t="s">
        <v>89</v>
      </c>
      <c r="B4" s="81"/>
      <c r="C4" s="81"/>
      <c r="D4" s="38"/>
    </row>
    <row r="5" spans="1:5">
      <c r="A5" s="83"/>
      <c r="B5" s="83"/>
      <c r="C5" s="83"/>
    </row>
    <row r="6" spans="1:5">
      <c r="A6" s="39"/>
      <c r="B6" s="40" t="s">
        <v>65</v>
      </c>
      <c r="C6" s="41">
        <f>'1кв'!B44</f>
        <v>12320.07</v>
      </c>
      <c r="D6" s="42"/>
    </row>
    <row r="7" spans="1:5">
      <c r="A7" s="39"/>
      <c r="B7" s="40" t="s">
        <v>90</v>
      </c>
      <c r="C7" s="43"/>
      <c r="D7" s="42"/>
    </row>
    <row r="8" spans="1:5">
      <c r="A8" s="44" t="s">
        <v>66</v>
      </c>
      <c r="B8" s="45" t="s">
        <v>67</v>
      </c>
      <c r="C8" s="46">
        <f>'1кв'!B46+'2 кв'!B45+'3кв'!B45+'4кв'!B45</f>
        <v>122121.03</v>
      </c>
      <c r="D8" s="47"/>
    </row>
    <row r="9" spans="1:5">
      <c r="A9" s="44"/>
      <c r="B9" s="45" t="s">
        <v>91</v>
      </c>
      <c r="C9" s="46">
        <f>'1кв'!B47+'2 кв'!B46+'3кв'!B46+'4кв'!B46</f>
        <v>600</v>
      </c>
      <c r="D9" s="47"/>
    </row>
    <row r="10" spans="1:5">
      <c r="A10" s="48"/>
      <c r="B10" s="45" t="s">
        <v>68</v>
      </c>
      <c r="C10" s="43">
        <f>SUM(C8:C9)</f>
        <v>122721.03</v>
      </c>
      <c r="D10" s="42"/>
    </row>
    <row r="11" spans="1:5">
      <c r="B11" s="84"/>
      <c r="C11" s="85"/>
      <c r="D11" s="49"/>
    </row>
    <row r="12" spans="1:5">
      <c r="A12" s="50" t="s">
        <v>69</v>
      </c>
      <c r="B12" s="51" t="s">
        <v>45</v>
      </c>
      <c r="C12" s="52">
        <f>'1кв'!E22+'2 кв'!E22+'3кв'!E22+'4кв'!E22</f>
        <v>91008.593999999997</v>
      </c>
      <c r="D12" s="49"/>
    </row>
    <row r="13" spans="1:5">
      <c r="B13" s="53" t="s">
        <v>41</v>
      </c>
      <c r="C13" s="52">
        <f>'1кв'!E23+'2 кв'!E23+'3кв'!E23+'4кв'!E23</f>
        <v>24025.5</v>
      </c>
      <c r="D13" s="49"/>
      <c r="E13" s="54"/>
    </row>
    <row r="14" spans="1:5" ht="31.5">
      <c r="B14" s="53" t="s">
        <v>70</v>
      </c>
      <c r="C14" s="52">
        <f>'1кв'!E24</f>
        <v>3518.46</v>
      </c>
      <c r="D14" s="49"/>
    </row>
    <row r="15" spans="1:5">
      <c r="A15" s="50"/>
      <c r="B15" s="55" t="s">
        <v>30</v>
      </c>
      <c r="C15" s="52">
        <f>'1кв'!E25+'2 кв'!E24+'3кв'!E24+'4кв'!E24</f>
        <v>564.78</v>
      </c>
      <c r="D15" s="49"/>
    </row>
    <row r="16" spans="1:5">
      <c r="A16" s="50"/>
      <c r="B16" s="56" t="s">
        <v>71</v>
      </c>
      <c r="C16" s="52">
        <v>0</v>
      </c>
      <c r="D16" s="49"/>
    </row>
    <row r="17" spans="1:5">
      <c r="A17" s="50"/>
      <c r="B17" s="56" t="s">
        <v>72</v>
      </c>
      <c r="C17" s="52"/>
      <c r="D17" s="49"/>
    </row>
    <row r="18" spans="1:5">
      <c r="A18" s="50"/>
      <c r="B18" s="57" t="s">
        <v>73</v>
      </c>
      <c r="C18" s="52"/>
      <c r="D18" s="49"/>
    </row>
    <row r="19" spans="1:5">
      <c r="A19" s="50"/>
      <c r="B19" s="56"/>
      <c r="C19" s="52"/>
      <c r="D19" s="49"/>
    </row>
    <row r="20" spans="1:5">
      <c r="B20" s="58" t="s">
        <v>74</v>
      </c>
      <c r="C20" s="43">
        <f>SUM(C12:C17)</f>
        <v>119117.334</v>
      </c>
      <c r="D20" s="49"/>
      <c r="E20" s="54"/>
    </row>
    <row r="21" spans="1:5">
      <c r="B21" s="59" t="s">
        <v>75</v>
      </c>
      <c r="C21" s="41">
        <f>(C6+C10)-C20</f>
        <v>15923.766000000003</v>
      </c>
      <c r="D21" s="49"/>
      <c r="E21" s="54"/>
    </row>
    <row r="22" spans="1:5">
      <c r="B22" s="44"/>
      <c r="C22" s="60"/>
      <c r="D22" s="49"/>
    </row>
    <row r="23" spans="1:5">
      <c r="B23" s="44" t="s">
        <v>76</v>
      </c>
      <c r="C23" s="44"/>
      <c r="D23" s="49"/>
    </row>
    <row r="24" spans="1:5">
      <c r="B24" s="44" t="s">
        <v>77</v>
      </c>
      <c r="C24" s="44">
        <v>6674.79</v>
      </c>
      <c r="D24" s="49"/>
    </row>
    <row r="25" spans="1:5">
      <c r="B25" s="61" t="s">
        <v>78</v>
      </c>
      <c r="C25" s="61">
        <v>7976.6</v>
      </c>
      <c r="D25" s="49"/>
    </row>
    <row r="26" spans="1:5">
      <c r="B26" s="44" t="s">
        <v>79</v>
      </c>
      <c r="C26" s="44">
        <f>C25-C24</f>
        <v>1301.8100000000004</v>
      </c>
      <c r="D26" s="49"/>
    </row>
    <row r="27" spans="1:5">
      <c r="B27" s="44"/>
      <c r="C27" s="60"/>
      <c r="D27" s="49"/>
    </row>
    <row r="28" spans="1:5">
      <c r="B28" s="44"/>
      <c r="C28" s="60"/>
      <c r="D28" s="49"/>
    </row>
    <row r="29" spans="1:5">
      <c r="A29" s="1" t="s">
        <v>80</v>
      </c>
      <c r="B29" s="44" t="s">
        <v>81</v>
      </c>
      <c r="C29" s="60"/>
      <c r="D29" s="49"/>
    </row>
    <row r="30" spans="1:5">
      <c r="B30" s="44" t="s">
        <v>82</v>
      </c>
      <c r="C30" s="60"/>
      <c r="D30" s="49"/>
    </row>
    <row r="31" spans="1:5">
      <c r="B31" s="44" t="s">
        <v>83</v>
      </c>
      <c r="C31" s="60"/>
      <c r="D31" s="49"/>
    </row>
    <row r="32" spans="1:5">
      <c r="B32" s="44"/>
      <c r="C32" s="60"/>
      <c r="D32" s="49"/>
    </row>
    <row r="33" spans="2:4">
      <c r="B33" s="44"/>
      <c r="C33" s="60"/>
      <c r="D33" s="49"/>
    </row>
    <row r="34" spans="2:4">
      <c r="B34" s="44" t="s">
        <v>84</v>
      </c>
      <c r="C34" s="60"/>
      <c r="D34" s="49"/>
    </row>
    <row r="35" spans="2:4">
      <c r="B35" s="44"/>
      <c r="C35" s="60"/>
      <c r="D35" s="49"/>
    </row>
    <row r="36" spans="2:4">
      <c r="B36" s="44"/>
      <c r="C36" s="60"/>
      <c r="D36" s="49"/>
    </row>
    <row r="37" spans="2:4">
      <c r="B37" s="44"/>
      <c r="C37" s="60"/>
      <c r="D37" s="49"/>
    </row>
    <row r="38" spans="2:4">
      <c r="B38" s="44"/>
      <c r="C38" s="60"/>
      <c r="D38" s="49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 кв</vt:lpstr>
      <vt:lpstr>3кв</vt:lpstr>
      <vt:lpstr>4кв</vt:lpstr>
      <vt:lpstr>отчет</vt:lpstr>
      <vt:lpstr>'1кв'!Область_печати</vt:lpstr>
      <vt:lpstr>'2 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2023-03-02T11:09:07Z</dcterms:modified>
</cp:coreProperties>
</file>