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65" windowWidth="14805" windowHeight="7950" activeTab="4"/>
  </bookViews>
  <sheets>
    <sheet name="1кв" sheetId="17" r:id="rId1"/>
    <sheet name="2кв" sheetId="18" r:id="rId2"/>
    <sheet name="3кв" sheetId="19" r:id="rId3"/>
    <sheet name="4кв" sheetId="20" r:id="rId4"/>
    <sheet name="отчет" sheetId="21" r:id="rId5"/>
  </sheets>
  <definedNames>
    <definedName name="_xlnm.Print_Area" localSheetId="0">'1кв'!$A$1:$E$47</definedName>
    <definedName name="_xlnm.Print_Area" localSheetId="1">'2кв'!$A$1:$E$46</definedName>
    <definedName name="_xlnm.Print_Area" localSheetId="2">'3кв'!$A$1:$E$48</definedName>
    <definedName name="_xlnm.Print_Area" localSheetId="3">'4кв'!$A$1:$E$47</definedName>
    <definedName name="_xlnm.Print_Area" localSheetId="4">отчет!$A$1:$C$34</definedName>
  </definedNames>
  <calcPr calcId="124519"/>
</workbook>
</file>

<file path=xl/calcChain.xml><?xml version="1.0" encoding="utf-8"?>
<calcChain xmlns="http://schemas.openxmlformats.org/spreadsheetml/2006/main">
  <c r="E27" i="19"/>
  <c r="E25" i="18"/>
  <c r="E26" i="17"/>
  <c r="C6" i="21"/>
  <c r="C12"/>
  <c r="C18"/>
  <c r="C16" s="1"/>
  <c r="C14"/>
  <c r="C13"/>
  <c r="C11"/>
  <c r="C8"/>
  <c r="C9" s="1"/>
  <c r="C26"/>
  <c r="C20" l="1"/>
  <c r="C21" s="1"/>
  <c r="E23" i="20"/>
  <c r="E22"/>
  <c r="E26" l="1"/>
  <c r="B46" s="1"/>
  <c r="E23" i="19"/>
  <c r="E22"/>
  <c r="B47" s="1"/>
  <c r="E23" i="18" l="1"/>
  <c r="E22"/>
  <c r="B45" s="1"/>
  <c r="E24" i="17" l="1"/>
  <c r="E23"/>
  <c r="E22"/>
  <c r="B46" l="1"/>
  <c r="B47" s="1"/>
  <c r="B42" i="18" s="1"/>
  <c r="B46" s="1"/>
  <c r="B44" i="19" s="1"/>
  <c r="B48" s="1"/>
  <c r="B43" i="20" s="1"/>
  <c r="B47" s="1"/>
</calcChain>
</file>

<file path=xl/sharedStrings.xml><?xml version="1.0" encoding="utf-8"?>
<sst xmlns="http://schemas.openxmlformats.org/spreadsheetml/2006/main" count="250" uniqueCount="92">
  <si>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</si>
  <si>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</si>
  <si>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</si>
  <si>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</si>
  <si>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</si>
  <si>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</si>
  <si>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</si>
  <si>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</si>
  <si>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</si>
  <si>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</si>
  <si>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</si>
  <si>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</si>
  <si>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</si>
  <si>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</si>
  <si>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</si>
  <si>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</si>
  <si>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</si>
  <si>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</si>
  <si>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</si>
  <si>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</si>
  <si>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</si>
  <si>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</si>
  <si>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</si>
  <si>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</si>
  <si>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</si>
  <si>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</si>
  <si>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108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</si>
  <si>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Теруновой Оксаны Владимировны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</si>
  <si>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53 от 31.05.2015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</si>
  <si>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№55  от   01.06.2015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</si>
  <si>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№108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</si>
  <si>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</si>
  <si>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Теруновой О.В.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</si>
  <si>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</si>
  <si>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</si>
  <si>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</si>
  <si>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</si>
  <si>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</si>
  <si>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</si>
  <si>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</si>
  <si>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- 534,2м2</t>
  </si>
  <si>
    <t>Расходы по содержанию и тек. ремонту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</si>
  <si>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</si>
  <si>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</si>
  <si>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</si>
  <si>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Услуги по содержанию многоквартирного дома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</si>
  <si>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</si>
  <si>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Предъявлено населению 30449,4</t>
  </si>
  <si>
    <t>за 1 квартал 2022 года</t>
  </si>
  <si>
    <t>"31" 03  2022 г.</t>
  </si>
  <si>
    <t xml:space="preserve">           2. Всего за период с "01" 01 2022 г. по "31" 03 2022 г. выполнено работ (оказано услуг) на общую сумму тридцать  одна тысяча сто семьдесят девять рублей 34 копейки</t>
  </si>
  <si>
    <t>за 2 квартал 2022 года</t>
  </si>
  <si>
    <t>"30" 06  2022 г.</t>
  </si>
  <si>
    <t>2 квартал</t>
  </si>
  <si>
    <t xml:space="preserve">           2. Всего за период с "01" 04 2022 г. по "30" 06 2022 г. выполнено работ (оказано услуг) на общую сумму двадцать семь тысяч шестьсот шестьдесят рублей 88 копеек</t>
  </si>
  <si>
    <t>за 3 квартал 2022 года</t>
  </si>
  <si>
    <t>"30" 09  2022 г.</t>
  </si>
  <si>
    <t>3 квартал</t>
  </si>
  <si>
    <t>Покраска козырьков (смета)</t>
  </si>
  <si>
    <t>июль</t>
  </si>
  <si>
    <t>Предъявлено населению 33013,56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</si>
  <si>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</si>
  <si>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</si>
  <si>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</si>
  <si>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</si>
  <si>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</si>
  <si>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</si>
  <si>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</si>
  <si>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</si>
  <si>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</si>
  <si>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 xml:space="preserve">Обработка подъездов хлорсодержащими растворами опрыскивание 1 раз в неделю </t>
  </si>
  <si>
    <t>Непредвиденные работы - ч/ч</t>
  </si>
  <si>
    <t>Работы по договору, всего</t>
  </si>
  <si>
    <t>в том числе:</t>
  </si>
  <si>
    <t>Итого расходов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</si>
  <si>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</si>
  <si>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</si>
  <si>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</si>
  <si>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</si>
  <si>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</si>
  <si>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</si>
  <si>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</si>
  <si>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</si>
  <si>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по ж.д. ул. Пролетарская, д. 108</t>
  </si>
  <si>
    <t>за 4 квартал 2022 года</t>
  </si>
  <si>
    <t>"31" 12  2022 г.</t>
  </si>
  <si>
    <t>4 квартал</t>
  </si>
  <si>
    <t xml:space="preserve">           2. Всего за период с "01" 10 2022 г. по "31" 12 2022 г. выполнено работ (оказано услуг) на общую сумму двадцать девять  восемьсот восемьдесят восемь рублей 49 копеек</t>
  </si>
  <si>
    <t>Начислено всего 126 925,92</t>
  </si>
  <si>
    <t xml:space="preserve">   * Покраска козырьков (смета)</t>
  </si>
  <si>
    <t>Остаток средств на 01.01.2023</t>
  </si>
  <si>
    <t xml:space="preserve">           2. Всего за период с "01" 07 2022 г. по "30" 09 2022 г. выполнено работ (оказано услуг) на общую сумму тридцать одна тысяча четыреста тридцать два рубля 36 копеек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</si>
</sst>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[$-419]General"/>
    <numFmt numFmtId="165" formatCode="#,##0.00_ ;\-#,##0.0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3" fillId="0" borderId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12" fillId="0" borderId="0" xfId="0" applyFont="1"/>
    <xf numFmtId="43" fontId="4" fillId="0" borderId="0" xfId="0" applyNumberFormat="1" applyFont="1"/>
    <xf numFmtId="2" fontId="4" fillId="0" borderId="0" xfId="0" applyNumberFormat="1" applyFont="1"/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4" fontId="8" fillId="0" borderId="0" xfId="1" applyNumberFormat="1" applyFont="1"/>
    <xf numFmtId="4" fontId="4" fillId="0" borderId="0" xfId="1" applyNumberFormat="1" applyFont="1"/>
    <xf numFmtId="4" fontId="4" fillId="0" borderId="0" xfId="0" applyNumberFormat="1" applyFont="1"/>
    <xf numFmtId="4" fontId="8" fillId="0" borderId="0" xfId="0" applyNumberFormat="1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5" xfId="0" applyFont="1" applyBorder="1"/>
    <xf numFmtId="0" fontId="15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43" fontId="7" fillId="0" borderId="1" xfId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0" borderId="1" xfId="1" applyFont="1" applyBorder="1" applyAlignment="1">
      <alignment horizontal="center"/>
    </xf>
    <xf numFmtId="165" fontId="3" fillId="0" borderId="0" xfId="1" applyNumberFormat="1" applyFont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3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0" applyNumberFormat="1" applyFont="1"/>
    <xf numFmtId="49" fontId="3" fillId="2" borderId="1" xfId="0" applyNumberFormat="1" applyFont="1" applyFill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165" fontId="7" fillId="0" borderId="1" xfId="1" applyNumberFormat="1" applyFont="1" applyBorder="1" applyAlignment="1">
      <alignment horizontal="center"/>
    </xf>
    <xf numFmtId="43" fontId="3" fillId="0" borderId="0" xfId="1" applyFont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0" xfId="1" applyFont="1"/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view="pageBreakPreview" topLeftCell="A23" zoomScaleSheetLayoutView="100" workbookViewId="0">
      <selection activeCell="E27" sqref="E27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140625" style="2" bestFit="1" customWidth="1"/>
    <col min="9" max="16384" width="9.140625" style="2"/>
  </cols>
  <sheetData>
    <row r="1" spans="1:5" ht="15.75">
      <c r="A1" s="76" t="s">
        <v>11</v>
      </c>
      <c r="B1" s="76"/>
      <c r="C1" s="76"/>
      <c r="D1" s="76"/>
      <c r="E1" s="76"/>
    </row>
    <row r="2" spans="1:5" ht="39.75" customHeight="1">
      <c r="A2" s="77" t="s">
        <v>12</v>
      </c>
      <c r="B2" s="78"/>
      <c r="C2" s="78"/>
      <c r="D2" s="78"/>
      <c r="E2" s="78"/>
    </row>
    <row r="3" spans="1:5">
      <c r="A3" s="79" t="s">
        <v>48</v>
      </c>
      <c r="B3" s="79"/>
      <c r="C3" s="79"/>
      <c r="D3" s="79"/>
      <c r="E3" s="79"/>
    </row>
    <row r="4" spans="1:5" s="1" customFormat="1" ht="15.75">
      <c r="A4" s="24" t="s">
        <v>13</v>
      </c>
      <c r="B4" s="4"/>
      <c r="C4" s="4"/>
      <c r="D4" s="81" t="s">
        <v>49</v>
      </c>
      <c r="E4" s="81"/>
    </row>
    <row r="5" spans="1:5">
      <c r="A5" s="23"/>
      <c r="B5" s="4"/>
      <c r="C5" s="4"/>
      <c r="D5" s="4"/>
      <c r="E5" s="4"/>
    </row>
    <row r="6" spans="1:5">
      <c r="A6" s="68" t="s">
        <v>0</v>
      </c>
      <c r="B6" s="68"/>
      <c r="C6" s="68"/>
      <c r="D6" s="68"/>
      <c r="E6" s="68"/>
    </row>
    <row r="7" spans="1:5" ht="18" customHeight="1">
      <c r="A7" s="80" t="s">
        <v>26</v>
      </c>
      <c r="B7" s="80"/>
      <c r="C7" s="80"/>
      <c r="D7" s="80"/>
      <c r="E7" s="80"/>
    </row>
    <row r="8" spans="1:5">
      <c r="A8" s="72" t="s">
        <v>1</v>
      </c>
      <c r="B8" s="72"/>
      <c r="C8" s="72"/>
      <c r="D8" s="72"/>
      <c r="E8" s="72"/>
    </row>
    <row r="9" spans="1:5">
      <c r="A9" s="68" t="s">
        <v>27</v>
      </c>
      <c r="B9" s="68"/>
      <c r="C9" s="68"/>
      <c r="D9" s="68"/>
      <c r="E9" s="68"/>
    </row>
    <row r="10" spans="1:5" ht="22.9" customHeight="1">
      <c r="A10" s="73" t="s">
        <v>14</v>
      </c>
      <c r="B10" s="74"/>
      <c r="C10" s="74"/>
      <c r="D10" s="74"/>
      <c r="E10" s="74"/>
    </row>
    <row r="11" spans="1:5" ht="28.5" customHeight="1">
      <c r="A11" s="68" t="s">
        <v>28</v>
      </c>
      <c r="B11" s="68"/>
      <c r="C11" s="68"/>
      <c r="D11" s="68"/>
      <c r="E11" s="68"/>
    </row>
    <row r="12" spans="1:5" ht="19.5" customHeight="1">
      <c r="A12" s="72" t="s">
        <v>15</v>
      </c>
      <c r="B12" s="75"/>
      <c r="C12" s="75"/>
      <c r="D12" s="75"/>
      <c r="E12" s="75"/>
    </row>
    <row r="13" spans="1:5" ht="18.75" customHeight="1">
      <c r="A13" s="68" t="s">
        <v>23</v>
      </c>
      <c r="B13" s="68"/>
      <c r="C13" s="68"/>
      <c r="D13" s="68"/>
      <c r="E13" s="68"/>
    </row>
    <row r="14" spans="1:5" ht="17.25" customHeight="1">
      <c r="A14" s="72" t="s">
        <v>2</v>
      </c>
      <c r="B14" s="75"/>
      <c r="C14" s="75"/>
      <c r="D14" s="75"/>
      <c r="E14" s="75"/>
    </row>
    <row r="15" spans="1:5" ht="17.25" customHeight="1">
      <c r="A15" s="68" t="s">
        <v>22</v>
      </c>
      <c r="B15" s="68"/>
      <c r="C15" s="68"/>
      <c r="D15" s="68"/>
      <c r="E15" s="68"/>
    </row>
    <row r="16" spans="1:5" ht="16.5" customHeight="1">
      <c r="A16" s="72" t="s">
        <v>16</v>
      </c>
      <c r="B16" s="75"/>
      <c r="C16" s="75"/>
      <c r="D16" s="75"/>
      <c r="E16" s="75"/>
    </row>
    <row r="17" spans="1:8" ht="36" customHeight="1">
      <c r="A17" s="68" t="s">
        <v>17</v>
      </c>
      <c r="B17" s="68"/>
      <c r="C17" s="68"/>
      <c r="D17" s="68"/>
      <c r="E17" s="68"/>
    </row>
    <row r="18" spans="1:8" ht="66" customHeight="1">
      <c r="A18" s="68" t="s">
        <v>29</v>
      </c>
      <c r="B18" s="68"/>
      <c r="C18" s="68"/>
      <c r="D18" s="68"/>
      <c r="E18" s="68"/>
    </row>
    <row r="19" spans="1:8" ht="41.25" customHeight="1">
      <c r="A19" s="66" t="s">
        <v>30</v>
      </c>
      <c r="B19" s="66"/>
      <c r="C19" s="66"/>
      <c r="D19" s="66"/>
      <c r="E19" s="66"/>
    </row>
    <row r="20" spans="1:8" ht="24" customHeight="1">
      <c r="A20" s="66"/>
      <c r="B20" s="66"/>
      <c r="C20" s="66"/>
      <c r="D20" s="66"/>
      <c r="E20" s="66"/>
      <c r="F20" s="2">
        <v>534.20000000000005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0" t="s">
        <v>45</v>
      </c>
      <c r="B22" s="9" t="s">
        <v>43</v>
      </c>
      <c r="C22" s="3" t="s">
        <v>4</v>
      </c>
      <c r="D22" s="3">
        <v>13.66</v>
      </c>
      <c r="E22" s="8">
        <f>D22*F20*G20</f>
        <v>21891.516000000003</v>
      </c>
      <c r="H22" s="16"/>
    </row>
    <row r="23" spans="1:8">
      <c r="A23" s="7" t="s">
        <v>44</v>
      </c>
      <c r="B23" s="9" t="s">
        <v>24</v>
      </c>
      <c r="C23" s="3" t="s">
        <v>4</v>
      </c>
      <c r="D23" s="3">
        <v>3.6</v>
      </c>
      <c r="E23" s="8">
        <f>D23*F20*G20</f>
        <v>5769.3600000000006</v>
      </c>
      <c r="H23" s="16"/>
    </row>
    <row r="24" spans="1:8" ht="75">
      <c r="A24" s="7" t="s">
        <v>46</v>
      </c>
      <c r="B24" s="9" t="s">
        <v>34</v>
      </c>
      <c r="C24" s="3" t="s">
        <v>4</v>
      </c>
      <c r="D24" s="3"/>
      <c r="E24" s="8">
        <f>1172.82*3</f>
        <v>3518.46</v>
      </c>
      <c r="H24" s="16"/>
    </row>
    <row r="25" spans="1:8">
      <c r="A25" s="25" t="s">
        <v>33</v>
      </c>
      <c r="B25" s="18" t="s">
        <v>34</v>
      </c>
      <c r="C25" s="19" t="s">
        <v>35</v>
      </c>
      <c r="D25" s="19"/>
      <c r="E25" s="8">
        <v>0</v>
      </c>
      <c r="H25" s="16"/>
    </row>
    <row r="26" spans="1:8" s="14" customFormat="1" ht="14.25">
      <c r="A26" s="10" t="s">
        <v>25</v>
      </c>
      <c r="B26" s="11"/>
      <c r="C26" s="12"/>
      <c r="D26" s="12"/>
      <c r="E26" s="13">
        <f>SUM(E22:E25)</f>
        <v>31179.336000000003</v>
      </c>
    </row>
    <row r="27" spans="1:8" ht="14.25" customHeight="1"/>
    <row r="28" spans="1:8" ht="28.5" customHeight="1">
      <c r="A28" s="67" t="s">
        <v>50</v>
      </c>
      <c r="B28" s="67"/>
      <c r="C28" s="67"/>
      <c r="D28" s="67"/>
      <c r="E28" s="67"/>
    </row>
    <row r="29" spans="1:8" ht="30.75" customHeight="1">
      <c r="A29" s="68" t="s">
        <v>21</v>
      </c>
      <c r="B29" s="68"/>
      <c r="C29" s="68"/>
      <c r="D29" s="68"/>
      <c r="E29" s="68"/>
    </row>
    <row r="30" spans="1:8" ht="16.5" customHeight="1">
      <c r="A30" s="68" t="s">
        <v>20</v>
      </c>
      <c r="B30" s="68"/>
      <c r="C30" s="68"/>
      <c r="D30" s="68"/>
      <c r="E30" s="68"/>
    </row>
    <row r="31" spans="1:8" ht="33" customHeight="1">
      <c r="A31" s="68" t="s">
        <v>36</v>
      </c>
      <c r="B31" s="68"/>
      <c r="C31" s="68"/>
      <c r="D31" s="68"/>
      <c r="E31" s="68"/>
    </row>
    <row r="32" spans="1:8">
      <c r="A32" s="68" t="s">
        <v>18</v>
      </c>
      <c r="B32" s="68"/>
      <c r="C32" s="68"/>
      <c r="D32" s="68"/>
      <c r="E32" s="68"/>
    </row>
    <row r="33" spans="1:5">
      <c r="A33" s="69" t="s">
        <v>5</v>
      </c>
      <c r="B33" s="69"/>
      <c r="C33" s="69"/>
      <c r="D33" s="69"/>
      <c r="E33" s="69"/>
    </row>
    <row r="34" spans="1:5">
      <c r="A34" s="68" t="s">
        <v>18</v>
      </c>
      <c r="B34" s="68"/>
      <c r="C34" s="68"/>
      <c r="D34" s="68"/>
      <c r="E34" s="68"/>
    </row>
    <row r="35" spans="1:5">
      <c r="A35" s="70" t="s">
        <v>31</v>
      </c>
      <c r="B35" s="70"/>
      <c r="C35" s="70"/>
      <c r="D35" s="70"/>
      <c r="E35" s="5"/>
    </row>
    <row r="36" spans="1:5">
      <c r="B36" s="65" t="s">
        <v>19</v>
      </c>
      <c r="C36" s="65"/>
      <c r="D36" s="65"/>
      <c r="E36" s="6" t="s">
        <v>6</v>
      </c>
    </row>
    <row r="37" spans="1:5">
      <c r="A37" s="22"/>
      <c r="B37" s="22"/>
      <c r="C37" s="22"/>
      <c r="D37" s="22"/>
      <c r="E37" s="22"/>
    </row>
    <row r="38" spans="1:5">
      <c r="A38" s="71" t="s">
        <v>32</v>
      </c>
      <c r="B38" s="71"/>
      <c r="C38" s="71"/>
      <c r="D38" s="71"/>
      <c r="E38" s="5"/>
    </row>
    <row r="39" spans="1:5">
      <c r="B39" s="65" t="s">
        <v>19</v>
      </c>
      <c r="C39" s="65"/>
      <c r="D39" s="65"/>
      <c r="E39" s="6" t="s">
        <v>6</v>
      </c>
    </row>
    <row r="41" spans="1:5">
      <c r="A41" s="2" t="s">
        <v>40</v>
      </c>
    </row>
    <row r="42" spans="1:5">
      <c r="A42" s="14" t="s">
        <v>37</v>
      </c>
    </row>
    <row r="43" spans="1:5">
      <c r="A43" s="2" t="s">
        <v>42</v>
      </c>
      <c r="B43" s="29">
        <v>-2156.7399999999998</v>
      </c>
    </row>
    <row r="44" spans="1:5">
      <c r="A44" s="21" t="s">
        <v>47</v>
      </c>
      <c r="B44" s="30"/>
    </row>
    <row r="45" spans="1:5">
      <c r="A45" s="2" t="s">
        <v>38</v>
      </c>
      <c r="B45" s="30">
        <v>29042.03</v>
      </c>
    </row>
    <row r="46" spans="1:5" ht="30">
      <c r="A46" s="21" t="s">
        <v>41</v>
      </c>
      <c r="B46" s="31">
        <f>E26</f>
        <v>31179.336000000003</v>
      </c>
    </row>
    <row r="47" spans="1:5">
      <c r="A47" s="15" t="s">
        <v>39</v>
      </c>
      <c r="B47" s="32">
        <f>B43+B45-B46</f>
        <v>-4294.0460000000021</v>
      </c>
    </row>
    <row r="48" spans="1:5">
      <c r="C48" s="17"/>
    </row>
  </sheetData>
  <mergeCells count="30">
    <mergeCell ref="A1:E1"/>
    <mergeCell ref="A2:E2"/>
    <mergeCell ref="A3:E3"/>
    <mergeCell ref="A6:E6"/>
    <mergeCell ref="A7:E7"/>
    <mergeCell ref="D4:E4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7"/>
  <sheetViews>
    <sheetView view="pageBreakPreview" topLeftCell="A19" zoomScaleSheetLayoutView="100" workbookViewId="0">
      <selection activeCell="E26" sqref="E26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140625" style="2" bestFit="1" customWidth="1"/>
    <col min="9" max="16384" width="9.140625" style="2"/>
  </cols>
  <sheetData>
    <row r="1" spans="1:5" ht="15.75">
      <c r="A1" s="76" t="s">
        <v>11</v>
      </c>
      <c r="B1" s="76"/>
      <c r="C1" s="76"/>
      <c r="D1" s="76"/>
      <c r="E1" s="76"/>
    </row>
    <row r="2" spans="1:5" ht="39.75" customHeight="1">
      <c r="A2" s="77" t="s">
        <v>12</v>
      </c>
      <c r="B2" s="78"/>
      <c r="C2" s="78"/>
      <c r="D2" s="78"/>
      <c r="E2" s="78"/>
    </row>
    <row r="3" spans="1:5">
      <c r="A3" s="79" t="s">
        <v>51</v>
      </c>
      <c r="B3" s="79"/>
      <c r="C3" s="79"/>
      <c r="D3" s="79"/>
      <c r="E3" s="79"/>
    </row>
    <row r="4" spans="1:5" s="1" customFormat="1" ht="15.75">
      <c r="A4" s="24" t="s">
        <v>13</v>
      </c>
      <c r="B4" s="4"/>
      <c r="C4" s="4"/>
      <c r="D4" s="81" t="s">
        <v>52</v>
      </c>
      <c r="E4" s="81"/>
    </row>
    <row r="5" spans="1:5">
      <c r="A5" s="28"/>
      <c r="B5" s="4"/>
      <c r="C5" s="4"/>
      <c r="D5" s="4"/>
      <c r="E5" s="4"/>
    </row>
    <row r="6" spans="1:5">
      <c r="A6" s="68" t="s">
        <v>0</v>
      </c>
      <c r="B6" s="68"/>
      <c r="C6" s="68"/>
      <c r="D6" s="68"/>
      <c r="E6" s="68"/>
    </row>
    <row r="7" spans="1:5" ht="18" customHeight="1">
      <c r="A7" s="80" t="s">
        <v>26</v>
      </c>
      <c r="B7" s="80"/>
      <c r="C7" s="80"/>
      <c r="D7" s="80"/>
      <c r="E7" s="80"/>
    </row>
    <row r="8" spans="1:5">
      <c r="A8" s="72" t="s">
        <v>1</v>
      </c>
      <c r="B8" s="72"/>
      <c r="C8" s="72"/>
      <c r="D8" s="72"/>
      <c r="E8" s="72"/>
    </row>
    <row r="9" spans="1:5">
      <c r="A9" s="68" t="s">
        <v>27</v>
      </c>
      <c r="B9" s="68"/>
      <c r="C9" s="68"/>
      <c r="D9" s="68"/>
      <c r="E9" s="68"/>
    </row>
    <row r="10" spans="1:5" ht="22.9" customHeight="1">
      <c r="A10" s="73" t="s">
        <v>14</v>
      </c>
      <c r="B10" s="74"/>
      <c r="C10" s="74"/>
      <c r="D10" s="74"/>
      <c r="E10" s="74"/>
    </row>
    <row r="11" spans="1:5" ht="28.5" customHeight="1">
      <c r="A11" s="68" t="s">
        <v>28</v>
      </c>
      <c r="B11" s="68"/>
      <c r="C11" s="68"/>
      <c r="D11" s="68"/>
      <c r="E11" s="68"/>
    </row>
    <row r="12" spans="1:5" ht="19.5" customHeight="1">
      <c r="A12" s="72" t="s">
        <v>15</v>
      </c>
      <c r="B12" s="75"/>
      <c r="C12" s="75"/>
      <c r="D12" s="75"/>
      <c r="E12" s="75"/>
    </row>
    <row r="13" spans="1:5" ht="18.75" customHeight="1">
      <c r="A13" s="68" t="s">
        <v>23</v>
      </c>
      <c r="B13" s="68"/>
      <c r="C13" s="68"/>
      <c r="D13" s="68"/>
      <c r="E13" s="68"/>
    </row>
    <row r="14" spans="1:5" ht="17.25" customHeight="1">
      <c r="A14" s="72" t="s">
        <v>2</v>
      </c>
      <c r="B14" s="75"/>
      <c r="C14" s="75"/>
      <c r="D14" s="75"/>
      <c r="E14" s="75"/>
    </row>
    <row r="15" spans="1:5" ht="17.25" customHeight="1">
      <c r="A15" s="68" t="s">
        <v>22</v>
      </c>
      <c r="B15" s="68"/>
      <c r="C15" s="68"/>
      <c r="D15" s="68"/>
      <c r="E15" s="68"/>
    </row>
    <row r="16" spans="1:5" ht="16.5" customHeight="1">
      <c r="A16" s="72" t="s">
        <v>16</v>
      </c>
      <c r="B16" s="75"/>
      <c r="C16" s="75"/>
      <c r="D16" s="75"/>
      <c r="E16" s="75"/>
    </row>
    <row r="17" spans="1:8" ht="36" customHeight="1">
      <c r="A17" s="68" t="s">
        <v>17</v>
      </c>
      <c r="B17" s="68"/>
      <c r="C17" s="68"/>
      <c r="D17" s="68"/>
      <c r="E17" s="68"/>
    </row>
    <row r="18" spans="1:8" ht="66" customHeight="1">
      <c r="A18" s="68" t="s">
        <v>29</v>
      </c>
      <c r="B18" s="68"/>
      <c r="C18" s="68"/>
      <c r="D18" s="68"/>
      <c r="E18" s="68"/>
    </row>
    <row r="19" spans="1:8" ht="41.25" customHeight="1">
      <c r="A19" s="66" t="s">
        <v>30</v>
      </c>
      <c r="B19" s="66"/>
      <c r="C19" s="66"/>
      <c r="D19" s="66"/>
      <c r="E19" s="66"/>
    </row>
    <row r="20" spans="1:8" ht="24" customHeight="1">
      <c r="A20" s="66"/>
      <c r="B20" s="66"/>
      <c r="C20" s="66"/>
      <c r="D20" s="66"/>
      <c r="E20" s="66"/>
      <c r="F20" s="2">
        <v>534.20000000000005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0" t="s">
        <v>45</v>
      </c>
      <c r="B22" s="9" t="s">
        <v>43</v>
      </c>
      <c r="C22" s="3" t="s">
        <v>4</v>
      </c>
      <c r="D22" s="3">
        <v>13.66</v>
      </c>
      <c r="E22" s="8">
        <f>D22*F20*G20</f>
        <v>21891.516000000003</v>
      </c>
      <c r="H22" s="16"/>
    </row>
    <row r="23" spans="1:8">
      <c r="A23" s="7" t="s">
        <v>44</v>
      </c>
      <c r="B23" s="9" t="s">
        <v>24</v>
      </c>
      <c r="C23" s="3" t="s">
        <v>4</v>
      </c>
      <c r="D23" s="3">
        <v>3.6</v>
      </c>
      <c r="E23" s="8">
        <f>D23*F20*G20</f>
        <v>5769.3600000000006</v>
      </c>
      <c r="H23" s="16"/>
    </row>
    <row r="24" spans="1:8">
      <c r="A24" s="25" t="s">
        <v>33</v>
      </c>
      <c r="B24" s="18" t="s">
        <v>53</v>
      </c>
      <c r="C24" s="19" t="s">
        <v>35</v>
      </c>
      <c r="D24" s="19"/>
      <c r="E24" s="8">
        <v>0</v>
      </c>
      <c r="H24" s="16"/>
    </row>
    <row r="25" spans="1:8" s="14" customFormat="1" ht="14.25">
      <c r="A25" s="10" t="s">
        <v>25</v>
      </c>
      <c r="B25" s="11"/>
      <c r="C25" s="12"/>
      <c r="D25" s="12"/>
      <c r="E25" s="13">
        <f>SUM(E22:E24)</f>
        <v>27660.876000000004</v>
      </c>
    </row>
    <row r="26" spans="1:8" ht="14.25" customHeight="1"/>
    <row r="27" spans="1:8" ht="28.5" customHeight="1">
      <c r="A27" s="67" t="s">
        <v>54</v>
      </c>
      <c r="B27" s="67"/>
      <c r="C27" s="67"/>
      <c r="D27" s="67"/>
      <c r="E27" s="67"/>
    </row>
    <row r="28" spans="1:8" ht="30.75" customHeight="1">
      <c r="A28" s="68" t="s">
        <v>21</v>
      </c>
      <c r="B28" s="68"/>
      <c r="C28" s="68"/>
      <c r="D28" s="68"/>
      <c r="E28" s="68"/>
    </row>
    <row r="29" spans="1:8" ht="16.5" customHeight="1">
      <c r="A29" s="68" t="s">
        <v>20</v>
      </c>
      <c r="B29" s="68"/>
      <c r="C29" s="68"/>
      <c r="D29" s="68"/>
      <c r="E29" s="68"/>
    </row>
    <row r="30" spans="1:8" ht="33" customHeight="1">
      <c r="A30" s="68" t="s">
        <v>36</v>
      </c>
      <c r="B30" s="68"/>
      <c r="C30" s="68"/>
      <c r="D30" s="68"/>
      <c r="E30" s="68"/>
    </row>
    <row r="31" spans="1:8">
      <c r="A31" s="68" t="s">
        <v>18</v>
      </c>
      <c r="B31" s="68"/>
      <c r="C31" s="68"/>
      <c r="D31" s="68"/>
      <c r="E31" s="68"/>
    </row>
    <row r="32" spans="1:8">
      <c r="A32" s="69" t="s">
        <v>5</v>
      </c>
      <c r="B32" s="69"/>
      <c r="C32" s="69"/>
      <c r="D32" s="69"/>
      <c r="E32" s="69"/>
    </row>
    <row r="33" spans="1:5">
      <c r="A33" s="68" t="s">
        <v>18</v>
      </c>
      <c r="B33" s="68"/>
      <c r="C33" s="68"/>
      <c r="D33" s="68"/>
      <c r="E33" s="68"/>
    </row>
    <row r="34" spans="1:5">
      <c r="A34" s="70" t="s">
        <v>31</v>
      </c>
      <c r="B34" s="70"/>
      <c r="C34" s="70"/>
      <c r="D34" s="70"/>
      <c r="E34" s="5"/>
    </row>
    <row r="35" spans="1:5">
      <c r="B35" s="65" t="s">
        <v>19</v>
      </c>
      <c r="C35" s="65"/>
      <c r="D35" s="65"/>
      <c r="E35" s="6" t="s">
        <v>6</v>
      </c>
    </row>
    <row r="36" spans="1:5">
      <c r="A36" s="27"/>
      <c r="B36" s="27"/>
      <c r="C36" s="27"/>
      <c r="D36" s="27"/>
      <c r="E36" s="27"/>
    </row>
    <row r="37" spans="1:5">
      <c r="A37" s="71" t="s">
        <v>32</v>
      </c>
      <c r="B37" s="71"/>
      <c r="C37" s="71"/>
      <c r="D37" s="71"/>
      <c r="E37" s="5"/>
    </row>
    <row r="38" spans="1:5">
      <c r="B38" s="65" t="s">
        <v>19</v>
      </c>
      <c r="C38" s="65"/>
      <c r="D38" s="65"/>
      <c r="E38" s="6" t="s">
        <v>6</v>
      </c>
    </row>
    <row r="40" spans="1:5">
      <c r="A40" s="2" t="s">
        <v>40</v>
      </c>
    </row>
    <row r="41" spans="1:5">
      <c r="A41" s="14" t="s">
        <v>37</v>
      </c>
    </row>
    <row r="42" spans="1:5">
      <c r="A42" s="2" t="s">
        <v>42</v>
      </c>
      <c r="B42" s="29">
        <f>'1кв'!B47</f>
        <v>-4294.0460000000021</v>
      </c>
    </row>
    <row r="43" spans="1:5">
      <c r="A43" s="26" t="s">
        <v>47</v>
      </c>
      <c r="B43" s="30"/>
    </row>
    <row r="44" spans="1:5">
      <c r="A44" s="2" t="s">
        <v>38</v>
      </c>
      <c r="B44" s="30">
        <v>23996.3</v>
      </c>
    </row>
    <row r="45" spans="1:5" ht="30">
      <c r="A45" s="26" t="s">
        <v>41</v>
      </c>
      <c r="B45" s="31">
        <f>E25</f>
        <v>27660.876000000004</v>
      </c>
    </row>
    <row r="46" spans="1:5">
      <c r="A46" s="15" t="s">
        <v>39</v>
      </c>
      <c r="B46" s="32">
        <f>B42+B44-B45</f>
        <v>-7958.6220000000067</v>
      </c>
    </row>
    <row r="47" spans="1:5">
      <c r="C47" s="17"/>
    </row>
  </sheetData>
  <mergeCells count="30">
    <mergeCell ref="B38:D38"/>
    <mergeCell ref="A20:E20"/>
    <mergeCell ref="A27:E27"/>
    <mergeCell ref="A28:E28"/>
    <mergeCell ref="A29:E29"/>
    <mergeCell ref="A30:E30"/>
    <mergeCell ref="A31:E31"/>
    <mergeCell ref="A32:E32"/>
    <mergeCell ref="A33:E33"/>
    <mergeCell ref="A34:D34"/>
    <mergeCell ref="B35:D35"/>
    <mergeCell ref="A37:D3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9"/>
  <sheetViews>
    <sheetView view="pageBreakPreview" topLeftCell="A31" zoomScaleSheetLayoutView="100" workbookViewId="0">
      <selection activeCell="F37" sqref="F37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140625" style="2" bestFit="1" customWidth="1"/>
    <col min="9" max="16384" width="9.140625" style="2"/>
  </cols>
  <sheetData>
    <row r="1" spans="1:5" ht="15.75">
      <c r="A1" s="76" t="s">
        <v>11</v>
      </c>
      <c r="B1" s="76"/>
      <c r="C1" s="76"/>
      <c r="D1" s="76"/>
      <c r="E1" s="76"/>
    </row>
    <row r="2" spans="1:5" ht="39.75" customHeight="1">
      <c r="A2" s="77" t="s">
        <v>12</v>
      </c>
      <c r="B2" s="78"/>
      <c r="C2" s="78"/>
      <c r="D2" s="78"/>
      <c r="E2" s="78"/>
    </row>
    <row r="3" spans="1:5">
      <c r="A3" s="79" t="s">
        <v>55</v>
      </c>
      <c r="B3" s="79"/>
      <c r="C3" s="79"/>
      <c r="D3" s="79"/>
      <c r="E3" s="79"/>
    </row>
    <row r="4" spans="1:5" s="1" customFormat="1" ht="15.75">
      <c r="A4" s="24" t="s">
        <v>13</v>
      </c>
      <c r="B4" s="4"/>
      <c r="C4" s="4"/>
      <c r="D4" s="81" t="s">
        <v>56</v>
      </c>
      <c r="E4" s="81"/>
    </row>
    <row r="5" spans="1:5">
      <c r="A5" s="35"/>
      <c r="B5" s="4"/>
      <c r="C5" s="4"/>
      <c r="D5" s="4"/>
      <c r="E5" s="4"/>
    </row>
    <row r="6" spans="1:5">
      <c r="A6" s="68" t="s">
        <v>0</v>
      </c>
      <c r="B6" s="68"/>
      <c r="C6" s="68"/>
      <c r="D6" s="68"/>
      <c r="E6" s="68"/>
    </row>
    <row r="7" spans="1:5" ht="18" customHeight="1">
      <c r="A7" s="80" t="s">
        <v>26</v>
      </c>
      <c r="B7" s="80"/>
      <c r="C7" s="80"/>
      <c r="D7" s="80"/>
      <c r="E7" s="80"/>
    </row>
    <row r="8" spans="1:5">
      <c r="A8" s="72" t="s">
        <v>1</v>
      </c>
      <c r="B8" s="72"/>
      <c r="C8" s="72"/>
      <c r="D8" s="72"/>
      <c r="E8" s="72"/>
    </row>
    <row r="9" spans="1:5">
      <c r="A9" s="68" t="s">
        <v>27</v>
      </c>
      <c r="B9" s="68"/>
      <c r="C9" s="68"/>
      <c r="D9" s="68"/>
      <c r="E9" s="68"/>
    </row>
    <row r="10" spans="1:5" ht="22.9" customHeight="1">
      <c r="A10" s="73" t="s">
        <v>14</v>
      </c>
      <c r="B10" s="74"/>
      <c r="C10" s="74"/>
      <c r="D10" s="74"/>
      <c r="E10" s="74"/>
    </row>
    <row r="11" spans="1:5" ht="28.5" customHeight="1">
      <c r="A11" s="68" t="s">
        <v>28</v>
      </c>
      <c r="B11" s="68"/>
      <c r="C11" s="68"/>
      <c r="D11" s="68"/>
      <c r="E11" s="68"/>
    </row>
    <row r="12" spans="1:5" ht="19.5" customHeight="1">
      <c r="A12" s="72" t="s">
        <v>15</v>
      </c>
      <c r="B12" s="75"/>
      <c r="C12" s="75"/>
      <c r="D12" s="75"/>
      <c r="E12" s="75"/>
    </row>
    <row r="13" spans="1:5" ht="18.75" customHeight="1">
      <c r="A13" s="68" t="s">
        <v>23</v>
      </c>
      <c r="B13" s="68"/>
      <c r="C13" s="68"/>
      <c r="D13" s="68"/>
      <c r="E13" s="68"/>
    </row>
    <row r="14" spans="1:5" ht="17.25" customHeight="1">
      <c r="A14" s="72" t="s">
        <v>2</v>
      </c>
      <c r="B14" s="75"/>
      <c r="C14" s="75"/>
      <c r="D14" s="75"/>
      <c r="E14" s="75"/>
    </row>
    <row r="15" spans="1:5" ht="17.25" customHeight="1">
      <c r="A15" s="68" t="s">
        <v>22</v>
      </c>
      <c r="B15" s="68"/>
      <c r="C15" s="68"/>
      <c r="D15" s="68"/>
      <c r="E15" s="68"/>
    </row>
    <row r="16" spans="1:5" ht="16.5" customHeight="1">
      <c r="A16" s="72" t="s">
        <v>16</v>
      </c>
      <c r="B16" s="75"/>
      <c r="C16" s="75"/>
      <c r="D16" s="75"/>
      <c r="E16" s="75"/>
    </row>
    <row r="17" spans="1:8" ht="36" customHeight="1">
      <c r="A17" s="68" t="s">
        <v>17</v>
      </c>
      <c r="B17" s="68"/>
      <c r="C17" s="68"/>
      <c r="D17" s="68"/>
      <c r="E17" s="68"/>
    </row>
    <row r="18" spans="1:8" ht="66" customHeight="1">
      <c r="A18" s="68" t="s">
        <v>29</v>
      </c>
      <c r="B18" s="68"/>
      <c r="C18" s="68"/>
      <c r="D18" s="68"/>
      <c r="E18" s="68"/>
    </row>
    <row r="19" spans="1:8" ht="41.25" customHeight="1">
      <c r="A19" s="66" t="s">
        <v>30</v>
      </c>
      <c r="B19" s="66"/>
      <c r="C19" s="66"/>
      <c r="D19" s="66"/>
      <c r="E19" s="66"/>
    </row>
    <row r="20" spans="1:8" ht="24" customHeight="1">
      <c r="A20" s="66"/>
      <c r="B20" s="66"/>
      <c r="C20" s="66"/>
      <c r="D20" s="66"/>
      <c r="E20" s="66"/>
      <c r="F20" s="2">
        <v>534.20000000000005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0" t="s">
        <v>45</v>
      </c>
      <c r="B22" s="9" t="s">
        <v>43</v>
      </c>
      <c r="C22" s="3" t="s">
        <v>4</v>
      </c>
      <c r="D22" s="3">
        <v>14.75</v>
      </c>
      <c r="E22" s="8">
        <f>D22*F20*G20</f>
        <v>23638.350000000002</v>
      </c>
    </row>
    <row r="23" spans="1:8">
      <c r="A23" s="7" t="s">
        <v>44</v>
      </c>
      <c r="B23" s="9" t="s">
        <v>24</v>
      </c>
      <c r="C23" s="3" t="s">
        <v>4</v>
      </c>
      <c r="D23" s="3">
        <v>3.9</v>
      </c>
      <c r="E23" s="8">
        <f>D23*F20*G20</f>
        <v>6250.14</v>
      </c>
      <c r="H23" s="16"/>
    </row>
    <row r="24" spans="1:8">
      <c r="A24" s="25" t="s">
        <v>33</v>
      </c>
      <c r="B24" s="18" t="s">
        <v>57</v>
      </c>
      <c r="C24" s="19" t="s">
        <v>35</v>
      </c>
      <c r="D24" s="19"/>
      <c r="E24" s="8">
        <v>549.5</v>
      </c>
      <c r="H24" s="16"/>
    </row>
    <row r="25" spans="1:8">
      <c r="A25" s="39" t="s">
        <v>58</v>
      </c>
      <c r="B25" s="18" t="s">
        <v>59</v>
      </c>
      <c r="C25" s="19" t="s">
        <v>35</v>
      </c>
      <c r="D25" s="19"/>
      <c r="E25" s="8">
        <v>994.37</v>
      </c>
      <c r="H25" s="16"/>
    </row>
    <row r="26" spans="1:8">
      <c r="A26" s="25"/>
      <c r="B26" s="18"/>
      <c r="C26" s="19"/>
      <c r="D26" s="19"/>
      <c r="E26" s="8"/>
      <c r="H26" s="16"/>
    </row>
    <row r="27" spans="1:8" s="14" customFormat="1" ht="14.25">
      <c r="A27" s="10" t="s">
        <v>25</v>
      </c>
      <c r="B27" s="11"/>
      <c r="C27" s="12"/>
      <c r="D27" s="12"/>
      <c r="E27" s="13">
        <f>SUM(E22:E26)</f>
        <v>31432.36</v>
      </c>
    </row>
    <row r="28" spans="1:8" ht="14.25" customHeight="1"/>
    <row r="29" spans="1:8" ht="28.5" customHeight="1">
      <c r="A29" s="67" t="s">
        <v>91</v>
      </c>
      <c r="B29" s="67"/>
      <c r="C29" s="67"/>
      <c r="D29" s="67"/>
      <c r="E29" s="67"/>
    </row>
    <row r="30" spans="1:8" ht="30.75" customHeight="1">
      <c r="A30" s="68" t="s">
        <v>21</v>
      </c>
      <c r="B30" s="68"/>
      <c r="C30" s="68"/>
      <c r="D30" s="68"/>
      <c r="E30" s="68"/>
    </row>
    <row r="31" spans="1:8" ht="16.5" customHeight="1">
      <c r="A31" s="68" t="s">
        <v>20</v>
      </c>
      <c r="B31" s="68"/>
      <c r="C31" s="68"/>
      <c r="D31" s="68"/>
      <c r="E31" s="68"/>
    </row>
    <row r="32" spans="1:8" ht="33" customHeight="1">
      <c r="A32" s="68" t="s">
        <v>36</v>
      </c>
      <c r="B32" s="68"/>
      <c r="C32" s="68"/>
      <c r="D32" s="68"/>
      <c r="E32" s="68"/>
    </row>
    <row r="33" spans="1:5">
      <c r="A33" s="68" t="s">
        <v>18</v>
      </c>
      <c r="B33" s="68"/>
      <c r="C33" s="68"/>
      <c r="D33" s="68"/>
      <c r="E33" s="68"/>
    </row>
    <row r="34" spans="1:5">
      <c r="A34" s="69" t="s">
        <v>5</v>
      </c>
      <c r="B34" s="69"/>
      <c r="C34" s="69"/>
      <c r="D34" s="69"/>
      <c r="E34" s="69"/>
    </row>
    <row r="35" spans="1:5">
      <c r="A35" s="68" t="s">
        <v>18</v>
      </c>
      <c r="B35" s="68"/>
      <c r="C35" s="68"/>
      <c r="D35" s="68"/>
      <c r="E35" s="68"/>
    </row>
    <row r="36" spans="1:5">
      <c r="A36" s="70" t="s">
        <v>31</v>
      </c>
      <c r="B36" s="70"/>
      <c r="C36" s="70"/>
      <c r="D36" s="70"/>
      <c r="E36" s="5"/>
    </row>
    <row r="37" spans="1:5">
      <c r="B37" s="65" t="s">
        <v>19</v>
      </c>
      <c r="C37" s="65"/>
      <c r="D37" s="65"/>
      <c r="E37" s="6" t="s">
        <v>6</v>
      </c>
    </row>
    <row r="38" spans="1:5">
      <c r="A38" s="34"/>
      <c r="B38" s="34"/>
      <c r="C38" s="34"/>
      <c r="D38" s="34"/>
      <c r="E38" s="34"/>
    </row>
    <row r="39" spans="1:5">
      <c r="A39" s="71" t="s">
        <v>32</v>
      </c>
      <c r="B39" s="71"/>
      <c r="C39" s="71"/>
      <c r="D39" s="71"/>
      <c r="E39" s="5"/>
    </row>
    <row r="40" spans="1:5">
      <c r="B40" s="65" t="s">
        <v>19</v>
      </c>
      <c r="C40" s="65"/>
      <c r="D40" s="65"/>
      <c r="E40" s="6" t="s">
        <v>6</v>
      </c>
    </row>
    <row r="42" spans="1:5">
      <c r="A42" s="2" t="s">
        <v>40</v>
      </c>
    </row>
    <row r="43" spans="1:5">
      <c r="A43" s="14" t="s">
        <v>37</v>
      </c>
    </row>
    <row r="44" spans="1:5">
      <c r="A44" s="2" t="s">
        <v>42</v>
      </c>
      <c r="B44" s="29">
        <f>'2кв'!B46</f>
        <v>-7958.6220000000067</v>
      </c>
    </row>
    <row r="45" spans="1:5" ht="19.5" customHeight="1">
      <c r="A45" s="33" t="s">
        <v>60</v>
      </c>
      <c r="B45" s="30"/>
    </row>
    <row r="46" spans="1:5">
      <c r="A46" s="2" t="s">
        <v>38</v>
      </c>
      <c r="B46" s="30">
        <v>34505.69</v>
      </c>
    </row>
    <row r="47" spans="1:5" ht="30">
      <c r="A47" s="33" t="s">
        <v>41</v>
      </c>
      <c r="B47" s="31">
        <f>E27</f>
        <v>31432.36</v>
      </c>
    </row>
    <row r="48" spans="1:5">
      <c r="A48" s="15" t="s">
        <v>39</v>
      </c>
      <c r="B48" s="32">
        <f>B44+B46-B47</f>
        <v>-4885.2920000000049</v>
      </c>
    </row>
    <row r="49" spans="3:3">
      <c r="C49" s="17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8"/>
  <sheetViews>
    <sheetView view="pageBreakPreview" topLeftCell="A34" zoomScaleSheetLayoutView="100" workbookViewId="0">
      <selection activeCell="E22" sqref="E22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140625" style="2" bestFit="1" customWidth="1"/>
    <col min="9" max="16384" width="9.140625" style="2"/>
  </cols>
  <sheetData>
    <row r="1" spans="1:5" ht="15.75">
      <c r="A1" s="76" t="s">
        <v>11</v>
      </c>
      <c r="B1" s="76"/>
      <c r="C1" s="76"/>
      <c r="D1" s="76"/>
      <c r="E1" s="76"/>
    </row>
    <row r="2" spans="1:5" ht="39.75" customHeight="1">
      <c r="A2" s="77" t="s">
        <v>12</v>
      </c>
      <c r="B2" s="78"/>
      <c r="C2" s="78"/>
      <c r="D2" s="78"/>
      <c r="E2" s="78"/>
    </row>
    <row r="3" spans="1:5">
      <c r="A3" s="79" t="s">
        <v>84</v>
      </c>
      <c r="B3" s="79"/>
      <c r="C3" s="79"/>
      <c r="D3" s="79"/>
      <c r="E3" s="79"/>
    </row>
    <row r="4" spans="1:5" s="1" customFormat="1" ht="15.75">
      <c r="A4" s="24" t="s">
        <v>13</v>
      </c>
      <c r="B4" s="4"/>
      <c r="C4" s="4"/>
      <c r="D4" s="81" t="s">
        <v>85</v>
      </c>
      <c r="E4" s="81"/>
    </row>
    <row r="5" spans="1:5">
      <c r="A5" s="38"/>
      <c r="B5" s="4"/>
      <c r="C5" s="4"/>
      <c r="D5" s="4"/>
      <c r="E5" s="4"/>
    </row>
    <row r="6" spans="1:5">
      <c r="A6" s="68" t="s">
        <v>0</v>
      </c>
      <c r="B6" s="68"/>
      <c r="C6" s="68"/>
      <c r="D6" s="68"/>
      <c r="E6" s="68"/>
    </row>
    <row r="7" spans="1:5" ht="18" customHeight="1">
      <c r="A7" s="80" t="s">
        <v>26</v>
      </c>
      <c r="B7" s="80"/>
      <c r="C7" s="80"/>
      <c r="D7" s="80"/>
      <c r="E7" s="80"/>
    </row>
    <row r="8" spans="1:5">
      <c r="A8" s="72" t="s">
        <v>1</v>
      </c>
      <c r="B8" s="72"/>
      <c r="C8" s="72"/>
      <c r="D8" s="72"/>
      <c r="E8" s="72"/>
    </row>
    <row r="9" spans="1:5">
      <c r="A9" s="68" t="s">
        <v>27</v>
      </c>
      <c r="B9" s="68"/>
      <c r="C9" s="68"/>
      <c r="D9" s="68"/>
      <c r="E9" s="68"/>
    </row>
    <row r="10" spans="1:5" ht="22.9" customHeight="1">
      <c r="A10" s="73" t="s">
        <v>14</v>
      </c>
      <c r="B10" s="74"/>
      <c r="C10" s="74"/>
      <c r="D10" s="74"/>
      <c r="E10" s="74"/>
    </row>
    <row r="11" spans="1:5" ht="28.5" customHeight="1">
      <c r="A11" s="68" t="s">
        <v>28</v>
      </c>
      <c r="B11" s="68"/>
      <c r="C11" s="68"/>
      <c r="D11" s="68"/>
      <c r="E11" s="68"/>
    </row>
    <row r="12" spans="1:5" ht="19.5" customHeight="1">
      <c r="A12" s="72" t="s">
        <v>15</v>
      </c>
      <c r="B12" s="75"/>
      <c r="C12" s="75"/>
      <c r="D12" s="75"/>
      <c r="E12" s="75"/>
    </row>
    <row r="13" spans="1:5" ht="18.75" customHeight="1">
      <c r="A13" s="68" t="s">
        <v>23</v>
      </c>
      <c r="B13" s="68"/>
      <c r="C13" s="68"/>
      <c r="D13" s="68"/>
      <c r="E13" s="68"/>
    </row>
    <row r="14" spans="1:5" ht="17.25" customHeight="1">
      <c r="A14" s="72" t="s">
        <v>2</v>
      </c>
      <c r="B14" s="75"/>
      <c r="C14" s="75"/>
      <c r="D14" s="75"/>
      <c r="E14" s="75"/>
    </row>
    <row r="15" spans="1:5" ht="17.25" customHeight="1">
      <c r="A15" s="68" t="s">
        <v>22</v>
      </c>
      <c r="B15" s="68"/>
      <c r="C15" s="68"/>
      <c r="D15" s="68"/>
      <c r="E15" s="68"/>
    </row>
    <row r="16" spans="1:5" ht="16.5" customHeight="1">
      <c r="A16" s="72" t="s">
        <v>16</v>
      </c>
      <c r="B16" s="75"/>
      <c r="C16" s="75"/>
      <c r="D16" s="75"/>
      <c r="E16" s="75"/>
    </row>
    <row r="17" spans="1:8" ht="36" customHeight="1">
      <c r="A17" s="68" t="s">
        <v>17</v>
      </c>
      <c r="B17" s="68"/>
      <c r="C17" s="68"/>
      <c r="D17" s="68"/>
      <c r="E17" s="68"/>
    </row>
    <row r="18" spans="1:8" ht="66" customHeight="1">
      <c r="A18" s="68" t="s">
        <v>29</v>
      </c>
      <c r="B18" s="68"/>
      <c r="C18" s="68"/>
      <c r="D18" s="68"/>
      <c r="E18" s="68"/>
    </row>
    <row r="19" spans="1:8" ht="41.25" customHeight="1">
      <c r="A19" s="66" t="s">
        <v>30</v>
      </c>
      <c r="B19" s="66"/>
      <c r="C19" s="66"/>
      <c r="D19" s="66"/>
      <c r="E19" s="66"/>
    </row>
    <row r="20" spans="1:8" ht="24" customHeight="1">
      <c r="A20" s="66"/>
      <c r="B20" s="66"/>
      <c r="C20" s="66"/>
      <c r="D20" s="66"/>
      <c r="E20" s="66"/>
      <c r="F20" s="2">
        <v>534.20000000000005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0" t="s">
        <v>45</v>
      </c>
      <c r="B22" s="9" t="s">
        <v>43</v>
      </c>
      <c r="C22" s="3" t="s">
        <v>4</v>
      </c>
      <c r="D22" s="3">
        <v>14.75</v>
      </c>
      <c r="E22" s="8">
        <f>D22*F20*G20</f>
        <v>23638.350000000002</v>
      </c>
    </row>
    <row r="23" spans="1:8">
      <c r="A23" s="7" t="s">
        <v>44</v>
      </c>
      <c r="B23" s="9" t="s">
        <v>24</v>
      </c>
      <c r="C23" s="3" t="s">
        <v>4</v>
      </c>
      <c r="D23" s="3">
        <v>3.9</v>
      </c>
      <c r="E23" s="8">
        <f>D23*F20*G20</f>
        <v>6250.14</v>
      </c>
      <c r="H23" s="16"/>
    </row>
    <row r="24" spans="1:8">
      <c r="A24" s="25" t="s">
        <v>33</v>
      </c>
      <c r="B24" s="18" t="s">
        <v>86</v>
      </c>
      <c r="C24" s="19" t="s">
        <v>35</v>
      </c>
      <c r="D24" s="19"/>
      <c r="E24" s="8">
        <v>0</v>
      </c>
      <c r="H24" s="16"/>
    </row>
    <row r="25" spans="1:8">
      <c r="A25" s="25"/>
      <c r="B25" s="18"/>
      <c r="C25" s="19"/>
      <c r="D25" s="19"/>
      <c r="E25" s="8"/>
      <c r="H25" s="16"/>
    </row>
    <row r="26" spans="1:8" s="14" customFormat="1" ht="14.25">
      <c r="A26" s="10" t="s">
        <v>25</v>
      </c>
      <c r="B26" s="11"/>
      <c r="C26" s="12"/>
      <c r="D26" s="12"/>
      <c r="E26" s="13">
        <f>SUM(E22:E24)</f>
        <v>29888.49</v>
      </c>
    </row>
    <row r="27" spans="1:8" ht="14.25" customHeight="1"/>
    <row r="28" spans="1:8" ht="28.5" customHeight="1">
      <c r="A28" s="67" t="s">
        <v>87</v>
      </c>
      <c r="B28" s="67"/>
      <c r="C28" s="67"/>
      <c r="D28" s="67"/>
      <c r="E28" s="67"/>
    </row>
    <row r="29" spans="1:8" ht="30.75" customHeight="1">
      <c r="A29" s="68" t="s">
        <v>21</v>
      </c>
      <c r="B29" s="68"/>
      <c r="C29" s="68"/>
      <c r="D29" s="68"/>
      <c r="E29" s="68"/>
    </row>
    <row r="30" spans="1:8" ht="16.5" customHeight="1">
      <c r="A30" s="68" t="s">
        <v>20</v>
      </c>
      <c r="B30" s="68"/>
      <c r="C30" s="68"/>
      <c r="D30" s="68"/>
      <c r="E30" s="68"/>
    </row>
    <row r="31" spans="1:8" ht="33" customHeight="1">
      <c r="A31" s="68" t="s">
        <v>36</v>
      </c>
      <c r="B31" s="68"/>
      <c r="C31" s="68"/>
      <c r="D31" s="68"/>
      <c r="E31" s="68"/>
    </row>
    <row r="32" spans="1:8">
      <c r="A32" s="68" t="s">
        <v>18</v>
      </c>
      <c r="B32" s="68"/>
      <c r="C32" s="68"/>
      <c r="D32" s="68"/>
      <c r="E32" s="68"/>
    </row>
    <row r="33" spans="1:5">
      <c r="A33" s="69" t="s">
        <v>5</v>
      </c>
      <c r="B33" s="69"/>
      <c r="C33" s="69"/>
      <c r="D33" s="69"/>
      <c r="E33" s="69"/>
    </row>
    <row r="34" spans="1:5">
      <c r="A34" s="68" t="s">
        <v>18</v>
      </c>
      <c r="B34" s="68"/>
      <c r="C34" s="68"/>
      <c r="D34" s="68"/>
      <c r="E34" s="68"/>
    </row>
    <row r="35" spans="1:5">
      <c r="A35" s="70" t="s">
        <v>31</v>
      </c>
      <c r="B35" s="70"/>
      <c r="C35" s="70"/>
      <c r="D35" s="70"/>
      <c r="E35" s="5"/>
    </row>
    <row r="36" spans="1:5">
      <c r="B36" s="65" t="s">
        <v>19</v>
      </c>
      <c r="C36" s="65"/>
      <c r="D36" s="65"/>
      <c r="E36" s="6" t="s">
        <v>6</v>
      </c>
    </row>
    <row r="37" spans="1:5">
      <c r="A37" s="37"/>
      <c r="B37" s="37"/>
      <c r="C37" s="37"/>
      <c r="D37" s="37"/>
      <c r="E37" s="37"/>
    </row>
    <row r="38" spans="1:5">
      <c r="A38" s="71" t="s">
        <v>32</v>
      </c>
      <c r="B38" s="71"/>
      <c r="C38" s="71"/>
      <c r="D38" s="71"/>
      <c r="E38" s="5"/>
    </row>
    <row r="39" spans="1:5">
      <c r="B39" s="65" t="s">
        <v>19</v>
      </c>
      <c r="C39" s="65"/>
      <c r="D39" s="65"/>
      <c r="E39" s="6" t="s">
        <v>6</v>
      </c>
    </row>
    <row r="41" spans="1:5">
      <c r="A41" s="2" t="s">
        <v>40</v>
      </c>
    </row>
    <row r="42" spans="1:5">
      <c r="A42" s="14" t="s">
        <v>37</v>
      </c>
    </row>
    <row r="43" spans="1:5">
      <c r="A43" s="2" t="s">
        <v>42</v>
      </c>
      <c r="B43" s="29">
        <f>'3кв'!B48</f>
        <v>-4885.2920000000049</v>
      </c>
    </row>
    <row r="44" spans="1:5" ht="19.5" customHeight="1">
      <c r="A44" s="36" t="s">
        <v>60</v>
      </c>
      <c r="B44" s="30"/>
    </row>
    <row r="45" spans="1:5">
      <c r="A45" s="2" t="s">
        <v>38</v>
      </c>
      <c r="B45" s="30">
        <v>27800.71</v>
      </c>
    </row>
    <row r="46" spans="1:5" ht="30">
      <c r="A46" s="36" t="s">
        <v>41</v>
      </c>
      <c r="B46" s="31">
        <f>E26</f>
        <v>29888.49</v>
      </c>
    </row>
    <row r="47" spans="1:5">
      <c r="A47" s="15" t="s">
        <v>39</v>
      </c>
      <c r="B47" s="32">
        <f>B43+B45-B46</f>
        <v>-6973.0720000000074</v>
      </c>
    </row>
    <row r="48" spans="1:5">
      <c r="C48" s="17"/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6"/>
  <sheetViews>
    <sheetView tabSelected="1" view="pageBreakPreview" topLeftCell="A19" zoomScaleSheetLayoutView="100" workbookViewId="0">
      <selection activeCell="A35" sqref="A35:XFD37"/>
    </sheetView>
  </sheetViews>
  <sheetFormatPr defaultRowHeight="15.75"/>
  <cols>
    <col min="1" max="1" width="10.5703125" style="1" customWidth="1"/>
    <col min="2" max="2" width="54.28515625" style="1" customWidth="1"/>
    <col min="3" max="3" width="15.28515625" style="64" customWidth="1"/>
    <col min="4" max="4" width="11.855468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82" t="s">
        <v>61</v>
      </c>
      <c r="B1" s="82"/>
      <c r="C1" s="82"/>
      <c r="D1" s="40"/>
    </row>
    <row r="2" spans="1:5">
      <c r="A2" s="83" t="s">
        <v>62</v>
      </c>
      <c r="B2" s="83"/>
      <c r="C2" s="83"/>
      <c r="D2" s="41"/>
    </row>
    <row r="3" spans="1:5">
      <c r="A3" s="83" t="s">
        <v>63</v>
      </c>
      <c r="B3" s="83"/>
      <c r="C3" s="83"/>
      <c r="D3" s="41"/>
    </row>
    <row r="4" spans="1:5">
      <c r="A4" s="82" t="s">
        <v>83</v>
      </c>
      <c r="B4" s="82"/>
      <c r="C4" s="82"/>
      <c r="D4" s="40"/>
    </row>
    <row r="5" spans="1:5">
      <c r="A5" s="84"/>
      <c r="B5" s="84"/>
      <c r="C5" s="84"/>
    </row>
    <row r="6" spans="1:5">
      <c r="A6" s="41"/>
      <c r="B6" s="42" t="s">
        <v>64</v>
      </c>
      <c r="C6" s="61">
        <f>'1кв'!B43</f>
        <v>-2156.7399999999998</v>
      </c>
      <c r="D6" s="44"/>
    </row>
    <row r="7" spans="1:5">
      <c r="A7" s="41"/>
      <c r="B7" s="42" t="s">
        <v>88</v>
      </c>
      <c r="C7" s="43"/>
      <c r="D7" s="44"/>
    </row>
    <row r="8" spans="1:5">
      <c r="A8" s="45" t="s">
        <v>65</v>
      </c>
      <c r="B8" s="46" t="s">
        <v>66</v>
      </c>
      <c r="C8" s="47">
        <f>'1кв'!B45+'2кв'!B44+'3кв'!B46+'4кв'!B45</f>
        <v>115344.73000000001</v>
      </c>
      <c r="D8" s="48"/>
    </row>
    <row r="9" spans="1:5">
      <c r="A9" s="49"/>
      <c r="B9" s="46" t="s">
        <v>67</v>
      </c>
      <c r="C9" s="43">
        <f>SUM(C8:C8)</f>
        <v>115344.73000000001</v>
      </c>
      <c r="D9" s="44"/>
    </row>
    <row r="10" spans="1:5">
      <c r="B10" s="85"/>
      <c r="C10" s="86"/>
      <c r="D10" s="50"/>
    </row>
    <row r="11" spans="1:5">
      <c r="A11" s="51" t="s">
        <v>68</v>
      </c>
      <c r="B11" s="52" t="s">
        <v>69</v>
      </c>
      <c r="C11" s="53">
        <f>'1кв'!E22+'2кв'!E22+'3кв'!E22+'4кв'!E22</f>
        <v>91059.732000000018</v>
      </c>
      <c r="D11" s="50"/>
    </row>
    <row r="12" spans="1:5">
      <c r="B12" s="54" t="s">
        <v>44</v>
      </c>
      <c r="C12" s="53">
        <f>'1кв'!E23+'2кв'!E23+'3кв'!E23+'4кв'!E23</f>
        <v>24039</v>
      </c>
      <c r="D12" s="50"/>
      <c r="E12" s="55"/>
    </row>
    <row r="13" spans="1:5" ht="31.5">
      <c r="B13" s="54" t="s">
        <v>70</v>
      </c>
      <c r="C13" s="53">
        <f>'1кв'!E24</f>
        <v>3518.46</v>
      </c>
      <c r="D13" s="50"/>
    </row>
    <row r="14" spans="1:5">
      <c r="A14" s="51"/>
      <c r="B14" s="56" t="s">
        <v>33</v>
      </c>
      <c r="C14" s="53">
        <f>'3кв'!E24</f>
        <v>549.5</v>
      </c>
      <c r="D14" s="50"/>
    </row>
    <row r="15" spans="1:5">
      <c r="A15" s="51"/>
      <c r="B15" s="57" t="s">
        <v>71</v>
      </c>
      <c r="C15" s="53">
        <v>0</v>
      </c>
      <c r="D15" s="50"/>
    </row>
    <row r="16" spans="1:5">
      <c r="A16" s="51"/>
      <c r="B16" s="57" t="s">
        <v>72</v>
      </c>
      <c r="C16" s="53">
        <f>C18</f>
        <v>994.37</v>
      </c>
      <c r="D16" s="50"/>
    </row>
    <row r="17" spans="1:5">
      <c r="A17" s="51"/>
      <c r="B17" s="58" t="s">
        <v>73</v>
      </c>
      <c r="C17" s="53"/>
      <c r="D17" s="50"/>
    </row>
    <row r="18" spans="1:5">
      <c r="A18" s="51"/>
      <c r="B18" s="57" t="s">
        <v>89</v>
      </c>
      <c r="C18" s="53">
        <f>'3кв'!E25</f>
        <v>994.37</v>
      </c>
      <c r="D18" s="50"/>
      <c r="E18" s="55"/>
    </row>
    <row r="19" spans="1:5">
      <c r="A19" s="51"/>
      <c r="B19" s="57"/>
      <c r="C19" s="53"/>
      <c r="D19" s="50"/>
    </row>
    <row r="20" spans="1:5">
      <c r="B20" s="59" t="s">
        <v>74</v>
      </c>
      <c r="C20" s="43">
        <f>SUM(C11:C16)</f>
        <v>120161.06200000002</v>
      </c>
      <c r="D20" s="50"/>
      <c r="E20" s="55"/>
    </row>
    <row r="21" spans="1:5">
      <c r="B21" s="60" t="s">
        <v>90</v>
      </c>
      <c r="C21" s="61">
        <f>(C6+C9)-C20</f>
        <v>-6973.0720000000147</v>
      </c>
      <c r="D21" s="50"/>
      <c r="E21" s="55"/>
    </row>
    <row r="22" spans="1:5">
      <c r="B22" s="45"/>
      <c r="C22" s="62"/>
      <c r="D22" s="50"/>
    </row>
    <row r="23" spans="1:5">
      <c r="B23" s="45" t="s">
        <v>75</v>
      </c>
      <c r="C23" s="45"/>
      <c r="D23" s="50"/>
    </row>
    <row r="24" spans="1:5">
      <c r="B24" s="45" t="s">
        <v>76</v>
      </c>
      <c r="C24" s="45">
        <v>6674.79</v>
      </c>
      <c r="D24" s="50"/>
    </row>
    <row r="25" spans="1:5">
      <c r="B25" s="63" t="s">
        <v>77</v>
      </c>
      <c r="C25" s="63">
        <v>7976.6</v>
      </c>
      <c r="D25" s="50"/>
    </row>
    <row r="26" spans="1:5">
      <c r="B26" s="45" t="s">
        <v>78</v>
      </c>
      <c r="C26" s="45">
        <f>C25-C24</f>
        <v>1301.8100000000004</v>
      </c>
      <c r="D26" s="50"/>
    </row>
    <row r="27" spans="1:5">
      <c r="B27" s="45"/>
      <c r="C27" s="62"/>
      <c r="D27" s="50"/>
    </row>
    <row r="28" spans="1:5">
      <c r="B28" s="45"/>
      <c r="C28" s="62"/>
      <c r="D28" s="50"/>
    </row>
    <row r="29" spans="1:5">
      <c r="B29" s="45"/>
      <c r="C29" s="62"/>
      <c r="D29" s="50"/>
    </row>
    <row r="30" spans="1:5">
      <c r="A30" s="1" t="s">
        <v>79</v>
      </c>
      <c r="B30" s="45" t="s">
        <v>80</v>
      </c>
      <c r="C30" s="62"/>
      <c r="D30" s="50"/>
    </row>
    <row r="31" spans="1:5">
      <c r="B31" s="45" t="s">
        <v>81</v>
      </c>
      <c r="C31" s="62"/>
      <c r="D31" s="50"/>
    </row>
    <row r="32" spans="1:5">
      <c r="B32" s="45" t="s">
        <v>82</v>
      </c>
      <c r="C32" s="62"/>
      <c r="D32" s="50"/>
    </row>
    <row r="33" spans="2:4">
      <c r="B33" s="45"/>
      <c r="C33" s="62"/>
      <c r="D33" s="50"/>
    </row>
    <row r="34" spans="2:4">
      <c r="B34" s="45"/>
      <c r="C34" s="62"/>
      <c r="D34" s="50"/>
    </row>
    <row r="35" spans="2:4">
      <c r="B35" s="45"/>
      <c r="C35" s="62"/>
      <c r="D35" s="50"/>
    </row>
    <row r="36" spans="2:4">
      <c r="B36" s="45"/>
      <c r="C36" s="62"/>
      <c r="D36" s="50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2023-03-02T11:08:34Z</dcterms:modified>
</cp:coreProperties>
</file>