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25" windowWidth="14805" windowHeight="789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'3кв'!$A$1:$E$49</definedName>
    <definedName name="_xlnm.Print_Area" localSheetId="3">'4кв'!$A$1:$E$49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C6" i="21"/>
  <c r="C15"/>
  <c r="C14"/>
  <c r="C13"/>
  <c r="C12"/>
  <c r="C20" s="1"/>
  <c r="C9"/>
  <c r="C8"/>
  <c r="C10" s="1"/>
  <c r="B44" i="20"/>
  <c r="C26" i="21"/>
  <c r="C21" l="1"/>
  <c r="B47" i="20"/>
  <c r="E23"/>
  <c r="E22"/>
  <c r="E26" s="1"/>
  <c r="B48" s="1"/>
  <c r="B49" l="1"/>
  <c r="B44" i="19"/>
  <c r="B47"/>
  <c r="E23"/>
  <c r="E22"/>
  <c r="E26" l="1"/>
  <c r="B48" s="1"/>
  <c r="B49" s="1"/>
  <c r="B49" i="18"/>
  <c r="B44"/>
  <c r="B47"/>
  <c r="E23"/>
  <c r="E22"/>
  <c r="E26" s="1"/>
  <c r="B48" s="1"/>
  <c r="B48" i="17" l="1"/>
  <c r="E24"/>
  <c r="E23"/>
  <c r="E22"/>
  <c r="E27" l="1"/>
  <c r="B49" s="1"/>
  <c r="B50" s="1"/>
</calcChain>
</file>

<file path=xl/sharedStrings.xml><?xml version="1.0" encoding="utf-8"?>
<sst xmlns="http://schemas.openxmlformats.org/spreadsheetml/2006/main" count="252" uniqueCount="92">
  <si>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</si>
  <si>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</si>
  <si>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</si>
  <si>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</si>
  <si>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</si>
  <si>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</si>
  <si>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</si>
  <si>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</si>
  <si>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</si>
  <si>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</si>
  <si>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</si>
  <si>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</si>
  <si>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</si>
  <si>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</si>
  <si>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</si>
  <si>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</si>
  <si>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</si>
  <si>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</si>
  <si>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</si>
  <si>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</si>
  <si>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</si>
  <si>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</si>
  <si>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</si>
  <si>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</si>
  <si>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</si>
  <si>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</si>
  <si>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</si>
  <si>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№54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</si>
  <si>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</si>
  <si>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</si>
  <si>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</si>
  <si>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</si>
  <si>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</si>
  <si>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</si>
  <si>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</si>
  <si>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</si>
  <si>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</si>
  <si>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- 541,7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</si>
  <si>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</si>
  <si>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</si>
  <si>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</si>
  <si>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</si>
  <si>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</si>
  <si>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</si>
  <si>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>Расходы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</si>
  <si>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52 от 31.05.2015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</si>
  <si>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Перекрестовой О.В.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</si>
  <si>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Перекрестовой Ольги Васильевны</t>
    </r>
  </si>
  <si>
    <t>Предъявлено населению  49646,85</t>
  </si>
  <si>
    <t>за 1 квартал 2022 года</t>
  </si>
  <si>
    <t>"31" 03  2022 г.</t>
  </si>
  <si>
    <t xml:space="preserve">           2. Всего за период с "01" 01 2022 г. по "31" 03 2022 г. выполнено работ (оказано услуг) на общую сумму тридцать одна тысяча пятьсот шестьдесят два рубля 41 копейка</t>
  </si>
  <si>
    <t>за 2 квартал 2022 года</t>
  </si>
  <si>
    <t>"30" 06 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</si>
  <si>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</si>
  <si>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семь тысяч пятьсот семьдесят семь рублей 95 копеек</t>
  </si>
  <si>
    <t>за 3 квартал 2022 года</t>
  </si>
  <si>
    <t>"30" 09  2022 г.</t>
  </si>
  <si>
    <t>3 квартал</t>
  </si>
  <si>
    <t xml:space="preserve">           2. Всего за период с "01" 07 2022 г. по "30" 09 2022 г. выполнено работ (оказано услуг) на общую сумму тридцать  одна тысяча пятьсот пятьдесят девять рублей 44 копейки</t>
  </si>
  <si>
    <t>Предъявлено населению  63573,9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</si>
  <si>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</si>
  <si>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</si>
  <si>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</si>
  <si>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</si>
  <si>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</si>
  <si>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</si>
  <si>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</si>
  <si>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</si>
  <si>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</si>
  <si>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</si>
  <si>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Непредвиденные работы - ч/ч</t>
  </si>
  <si>
    <t>Работы по договору, всего</t>
  </si>
  <si>
    <t>в том числе: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</si>
  <si>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</si>
  <si>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</si>
  <si>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</si>
  <si>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</si>
  <si>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</si>
  <si>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</si>
  <si>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</si>
  <si>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</si>
  <si>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</si>
  <si>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</si>
  <si>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</si>
  <si>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за 4 квартал 2022 года</t>
  </si>
  <si>
    <t>"31" 12  2022 г.</t>
  </si>
  <si>
    <t>4 квартал</t>
  </si>
  <si>
    <t xml:space="preserve">           2. Всего за период с "01" 10 2022 г. по "31" 12 2022 г. выполнено работ (оказано услуг) на общую сумму тридцать  одна тысяча пятьсот пятьдесят девять рублей 44 копейки</t>
  </si>
  <si>
    <t>по ж.д. ул. Пролетарская, д. 106</t>
  </si>
  <si>
    <t>Начислено всего 226 441,5</t>
  </si>
  <si>
    <t>Интернет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</si>
</sst>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" fontId="8" fillId="0" borderId="0" xfId="1" applyNumberFormat="1" applyFont="1"/>
    <xf numFmtId="4" fontId="4" fillId="0" borderId="0" xfId="1" applyNumberFormat="1" applyFont="1"/>
    <xf numFmtId="4" fontId="4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7" fillId="0" borderId="1" xfId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5" fontId="3" fillId="0" borderId="0" xfId="1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0" applyNumberFormat="1" applyFont="1"/>
    <xf numFmtId="49" fontId="3" fillId="2" borderId="1" xfId="0" applyNumberFormat="1" applyFont="1" applyFill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topLeftCell="A28" zoomScaleSheetLayoutView="100" workbookViewId="0">
      <selection activeCell="D49" sqref="D4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43.5" customHeight="1">
      <c r="A2" s="74" t="s">
        <v>12</v>
      </c>
      <c r="B2" s="75"/>
      <c r="C2" s="75"/>
      <c r="D2" s="75"/>
      <c r="E2" s="75"/>
    </row>
    <row r="3" spans="1:5" ht="13.9" customHeight="1">
      <c r="A3" s="76" t="s">
        <v>49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78" t="s">
        <v>50</v>
      </c>
      <c r="E4" s="78"/>
    </row>
    <row r="5" spans="1:5">
      <c r="A5" s="21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16.5" customHeight="1">
      <c r="A9" s="65" t="s">
        <v>47</v>
      </c>
      <c r="B9" s="65"/>
      <c r="C9" s="65"/>
      <c r="D9" s="65"/>
      <c r="E9" s="65"/>
    </row>
    <row r="10" spans="1:5" ht="21.6" customHeight="1">
      <c r="A10" s="70" t="s">
        <v>14</v>
      </c>
      <c r="B10" s="71"/>
      <c r="C10" s="71"/>
      <c r="D10" s="71"/>
      <c r="E10" s="71"/>
    </row>
    <row r="11" spans="1:5" ht="34.5" customHeight="1">
      <c r="A11" s="65" t="s">
        <v>45</v>
      </c>
      <c r="B11" s="65"/>
      <c r="C11" s="65"/>
      <c r="D11" s="65"/>
      <c r="E11" s="65"/>
    </row>
    <row r="12" spans="1:5" ht="18.75" customHeight="1">
      <c r="A12" s="69" t="s">
        <v>15</v>
      </c>
      <c r="B12" s="72"/>
      <c r="C12" s="72"/>
      <c r="D12" s="72"/>
      <c r="E12" s="72"/>
    </row>
    <row r="13" spans="1:5">
      <c r="A13" s="65" t="s">
        <v>23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22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7" ht="28.9" customHeight="1">
      <c r="A17" s="65" t="s">
        <v>17</v>
      </c>
      <c r="B17" s="65"/>
      <c r="C17" s="65"/>
      <c r="D17" s="65"/>
      <c r="E17" s="65"/>
    </row>
    <row r="18" spans="1:7" ht="59.25" customHeight="1">
      <c r="A18" s="65" t="s">
        <v>27</v>
      </c>
      <c r="B18" s="65"/>
      <c r="C18" s="65"/>
      <c r="D18" s="65"/>
      <c r="E18" s="65"/>
    </row>
    <row r="19" spans="1:7" ht="30.6" customHeight="1">
      <c r="A19" s="63" t="s">
        <v>28</v>
      </c>
      <c r="B19" s="63"/>
      <c r="C19" s="63"/>
      <c r="D19" s="63"/>
      <c r="E19" s="63"/>
    </row>
    <row r="20" spans="1:7">
      <c r="A20" s="63"/>
      <c r="B20" s="63"/>
      <c r="C20" s="63"/>
      <c r="D20" s="63"/>
      <c r="E20" s="63"/>
      <c r="F20" s="2">
        <v>541.70000000000005</v>
      </c>
      <c r="G20" s="2">
        <v>3</v>
      </c>
    </row>
    <row r="21" spans="1:7" ht="126.7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41</v>
      </c>
      <c r="B22" s="9" t="s">
        <v>40</v>
      </c>
      <c r="C22" s="3" t="s">
        <v>4</v>
      </c>
      <c r="D22" s="3">
        <v>13.37</v>
      </c>
      <c r="E22" s="8">
        <f>D22*F20*G20</f>
        <v>21727.587</v>
      </c>
    </row>
    <row r="23" spans="1:7">
      <c r="A23" s="7" t="s">
        <v>38</v>
      </c>
      <c r="B23" s="9" t="s">
        <v>24</v>
      </c>
      <c r="C23" s="3" t="s">
        <v>4</v>
      </c>
      <c r="D23" s="3">
        <v>3.6</v>
      </c>
      <c r="E23" s="8">
        <f>D23*F20*G20</f>
        <v>5850.3600000000006</v>
      </c>
    </row>
    <row r="24" spans="1:7" ht="75">
      <c r="A24" s="7" t="s">
        <v>43</v>
      </c>
      <c r="B24" s="9" t="s">
        <v>30</v>
      </c>
      <c r="C24" s="3" t="s">
        <v>4</v>
      </c>
      <c r="D24" s="3"/>
      <c r="E24" s="8">
        <f>1172.82*3</f>
        <v>3518.46</v>
      </c>
    </row>
    <row r="25" spans="1:7">
      <c r="A25" s="7" t="s">
        <v>29</v>
      </c>
      <c r="B25" s="9" t="s">
        <v>30</v>
      </c>
      <c r="C25" s="3" t="s">
        <v>31</v>
      </c>
      <c r="D25" s="3"/>
      <c r="E25" s="8">
        <v>466</v>
      </c>
    </row>
    <row r="26" spans="1:7">
      <c r="A26" s="23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SUM(E22:E25)</f>
        <v>31562.406999999999</v>
      </c>
    </row>
    <row r="29" spans="1:7" ht="34.5" customHeight="1">
      <c r="A29" s="64" t="s">
        <v>51</v>
      </c>
      <c r="B29" s="64"/>
      <c r="C29" s="64"/>
      <c r="D29" s="64"/>
      <c r="E29" s="64"/>
    </row>
    <row r="30" spans="1:7" ht="32.25" customHeight="1">
      <c r="A30" s="65" t="s">
        <v>21</v>
      </c>
      <c r="B30" s="65"/>
      <c r="C30" s="65"/>
      <c r="D30" s="65"/>
      <c r="E30" s="65"/>
    </row>
    <row r="31" spans="1:7" ht="19.5" customHeight="1">
      <c r="A31" s="65" t="s">
        <v>20</v>
      </c>
      <c r="B31" s="65"/>
      <c r="C31" s="65"/>
      <c r="D31" s="65"/>
      <c r="E31" s="65"/>
    </row>
    <row r="32" spans="1:7" ht="31.5" customHeight="1">
      <c r="A32" s="65" t="s">
        <v>33</v>
      </c>
      <c r="B32" s="65"/>
      <c r="C32" s="65"/>
      <c r="D32" s="65"/>
      <c r="E32" s="65"/>
    </row>
    <row r="33" spans="1:5">
      <c r="A33" s="65" t="s">
        <v>18</v>
      </c>
      <c r="B33" s="65"/>
      <c r="C33" s="65"/>
      <c r="D33" s="65"/>
      <c r="E33" s="65"/>
    </row>
    <row r="34" spans="1:5">
      <c r="A34" s="66" t="s">
        <v>5</v>
      </c>
      <c r="B34" s="66"/>
      <c r="C34" s="66"/>
      <c r="D34" s="66"/>
      <c r="E34" s="66"/>
    </row>
    <row r="35" spans="1:5">
      <c r="A35" s="65" t="s">
        <v>18</v>
      </c>
      <c r="B35" s="65"/>
      <c r="C35" s="65"/>
      <c r="D35" s="65"/>
      <c r="E35" s="65"/>
    </row>
    <row r="36" spans="1:5">
      <c r="A36" s="67" t="s">
        <v>32</v>
      </c>
      <c r="B36" s="67"/>
      <c r="C36" s="67"/>
      <c r="D36" s="67"/>
      <c r="E36" s="5"/>
    </row>
    <row r="37" spans="1:5">
      <c r="B37" s="62" t="s">
        <v>19</v>
      </c>
      <c r="C37" s="62"/>
      <c r="D37" s="62"/>
      <c r="E37" s="6" t="s">
        <v>6</v>
      </c>
    </row>
    <row r="38" spans="1:5">
      <c r="A38" s="20"/>
      <c r="B38" s="20"/>
      <c r="C38" s="20"/>
      <c r="D38" s="20"/>
      <c r="E38" s="20"/>
    </row>
    <row r="39" spans="1:5">
      <c r="A39" s="68" t="s">
        <v>46</v>
      </c>
      <c r="B39" s="68"/>
      <c r="C39" s="68"/>
      <c r="D39" s="68"/>
      <c r="E39" s="5"/>
    </row>
    <row r="40" spans="1:5">
      <c r="B40" s="62" t="s">
        <v>19</v>
      </c>
      <c r="C40" s="62"/>
      <c r="D40" s="62"/>
      <c r="E40" s="6" t="s">
        <v>6</v>
      </c>
    </row>
    <row r="43" spans="1:5">
      <c r="A43" s="16" t="s">
        <v>37</v>
      </c>
    </row>
    <row r="44" spans="1:5">
      <c r="A44" s="14" t="s">
        <v>34</v>
      </c>
    </row>
    <row r="45" spans="1:5">
      <c r="A45" s="2" t="s">
        <v>39</v>
      </c>
      <c r="B45" s="27">
        <v>-128115.22</v>
      </c>
    </row>
    <row r="46" spans="1:5" ht="31.5">
      <c r="A46" s="17" t="s">
        <v>48</v>
      </c>
      <c r="B46" s="28"/>
    </row>
    <row r="47" spans="1:5">
      <c r="A47" s="2" t="s">
        <v>35</v>
      </c>
      <c r="B47" s="28">
        <v>56282.33</v>
      </c>
    </row>
    <row r="48" spans="1:5">
      <c r="A48" s="2" t="s">
        <v>42</v>
      </c>
      <c r="B48" s="28">
        <f>3*50</f>
        <v>150</v>
      </c>
    </row>
    <row r="49" spans="1:2" ht="30">
      <c r="A49" s="19" t="s">
        <v>44</v>
      </c>
      <c r="B49" s="29">
        <f>E27</f>
        <v>31562.406999999999</v>
      </c>
    </row>
    <row r="50" spans="1:2">
      <c r="A50" s="15" t="s">
        <v>36</v>
      </c>
      <c r="B50" s="30">
        <f>B45+B47+B48-B49</f>
        <v>-103245.29699999999</v>
      </c>
    </row>
  </sheetData>
  <mergeCells count="30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6" zoomScaleSheetLayoutView="100" workbookViewId="0">
      <selection activeCell="B50" sqref="B5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43.5" customHeight="1">
      <c r="A2" s="74" t="s">
        <v>12</v>
      </c>
      <c r="B2" s="75"/>
      <c r="C2" s="75"/>
      <c r="D2" s="75"/>
      <c r="E2" s="75"/>
    </row>
    <row r="3" spans="1:5" ht="13.9" customHeight="1">
      <c r="A3" s="76" t="s">
        <v>52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78" t="s">
        <v>53</v>
      </c>
      <c r="E4" s="78"/>
    </row>
    <row r="5" spans="1:5">
      <c r="A5" s="26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16.5" customHeight="1">
      <c r="A9" s="65" t="s">
        <v>47</v>
      </c>
      <c r="B9" s="65"/>
      <c r="C9" s="65"/>
      <c r="D9" s="65"/>
      <c r="E9" s="65"/>
    </row>
    <row r="10" spans="1:5" ht="21.6" customHeight="1">
      <c r="A10" s="70" t="s">
        <v>14</v>
      </c>
      <c r="B10" s="71"/>
      <c r="C10" s="71"/>
      <c r="D10" s="71"/>
      <c r="E10" s="71"/>
    </row>
    <row r="11" spans="1:5" ht="34.5" customHeight="1">
      <c r="A11" s="65" t="s">
        <v>45</v>
      </c>
      <c r="B11" s="65"/>
      <c r="C11" s="65"/>
      <c r="D11" s="65"/>
      <c r="E11" s="65"/>
    </row>
    <row r="12" spans="1:5" ht="18.75" customHeight="1">
      <c r="A12" s="69" t="s">
        <v>15</v>
      </c>
      <c r="B12" s="72"/>
      <c r="C12" s="72"/>
      <c r="D12" s="72"/>
      <c r="E12" s="72"/>
    </row>
    <row r="13" spans="1:5">
      <c r="A13" s="65" t="s">
        <v>23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22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7" ht="28.9" customHeight="1">
      <c r="A17" s="65" t="s">
        <v>17</v>
      </c>
      <c r="B17" s="65"/>
      <c r="C17" s="65"/>
      <c r="D17" s="65"/>
      <c r="E17" s="65"/>
    </row>
    <row r="18" spans="1:7" ht="59.25" customHeight="1">
      <c r="A18" s="65" t="s">
        <v>27</v>
      </c>
      <c r="B18" s="65"/>
      <c r="C18" s="65"/>
      <c r="D18" s="65"/>
      <c r="E18" s="65"/>
    </row>
    <row r="19" spans="1:7" ht="30.6" customHeight="1">
      <c r="A19" s="63" t="s">
        <v>28</v>
      </c>
      <c r="B19" s="63"/>
      <c r="C19" s="63"/>
      <c r="D19" s="63"/>
      <c r="E19" s="63"/>
    </row>
    <row r="20" spans="1:7">
      <c r="A20" s="63"/>
      <c r="B20" s="63"/>
      <c r="C20" s="63"/>
      <c r="D20" s="63"/>
      <c r="E20" s="63"/>
      <c r="F20" s="2">
        <v>541.70000000000005</v>
      </c>
      <c r="G20" s="2">
        <v>3</v>
      </c>
    </row>
    <row r="21" spans="1:7" ht="126.7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41</v>
      </c>
      <c r="B22" s="9" t="s">
        <v>40</v>
      </c>
      <c r="C22" s="3" t="s">
        <v>4</v>
      </c>
      <c r="D22" s="3">
        <v>13.37</v>
      </c>
      <c r="E22" s="8">
        <f>D22*F20*G20</f>
        <v>21727.587</v>
      </c>
    </row>
    <row r="23" spans="1:7">
      <c r="A23" s="7" t="s">
        <v>38</v>
      </c>
      <c r="B23" s="9" t="s">
        <v>24</v>
      </c>
      <c r="C23" s="3" t="s">
        <v>4</v>
      </c>
      <c r="D23" s="3">
        <v>3.6</v>
      </c>
      <c r="E23" s="8">
        <f>D23*F20*G20</f>
        <v>5850.3600000000006</v>
      </c>
    </row>
    <row r="24" spans="1:7">
      <c r="A24" s="7" t="s">
        <v>29</v>
      </c>
      <c r="B24" s="9" t="s">
        <v>54</v>
      </c>
      <c r="C24" s="3" t="s">
        <v>31</v>
      </c>
      <c r="D24" s="3"/>
      <c r="E24" s="8">
        <v>0</v>
      </c>
    </row>
    <row r="25" spans="1:7">
      <c r="A25" s="23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SUM(E22:E24)</f>
        <v>27577.947</v>
      </c>
    </row>
    <row r="28" spans="1:7" ht="34.5" customHeight="1">
      <c r="A28" s="64" t="s">
        <v>55</v>
      </c>
      <c r="B28" s="64"/>
      <c r="C28" s="64"/>
      <c r="D28" s="64"/>
      <c r="E28" s="64"/>
    </row>
    <row r="29" spans="1:7" ht="32.25" customHeight="1">
      <c r="A29" s="65" t="s">
        <v>21</v>
      </c>
      <c r="B29" s="65"/>
      <c r="C29" s="65"/>
      <c r="D29" s="65"/>
      <c r="E29" s="65"/>
    </row>
    <row r="30" spans="1:7" ht="19.5" customHeight="1">
      <c r="A30" s="65" t="s">
        <v>20</v>
      </c>
      <c r="B30" s="65"/>
      <c r="C30" s="65"/>
      <c r="D30" s="65"/>
      <c r="E30" s="65"/>
    </row>
    <row r="31" spans="1:7" ht="31.5" customHeight="1">
      <c r="A31" s="65" t="s">
        <v>33</v>
      </c>
      <c r="B31" s="65"/>
      <c r="C31" s="65"/>
      <c r="D31" s="65"/>
      <c r="E31" s="65"/>
    </row>
    <row r="32" spans="1:7">
      <c r="A32" s="65" t="s">
        <v>18</v>
      </c>
      <c r="B32" s="65"/>
      <c r="C32" s="65"/>
      <c r="D32" s="65"/>
      <c r="E32" s="65"/>
    </row>
    <row r="33" spans="1:5">
      <c r="A33" s="66" t="s">
        <v>5</v>
      </c>
      <c r="B33" s="66"/>
      <c r="C33" s="66"/>
      <c r="D33" s="66"/>
      <c r="E33" s="66"/>
    </row>
    <row r="34" spans="1:5">
      <c r="A34" s="65" t="s">
        <v>18</v>
      </c>
      <c r="B34" s="65"/>
      <c r="C34" s="65"/>
      <c r="D34" s="65"/>
      <c r="E34" s="65"/>
    </row>
    <row r="35" spans="1:5">
      <c r="A35" s="67" t="s">
        <v>32</v>
      </c>
      <c r="B35" s="67"/>
      <c r="C35" s="67"/>
      <c r="D35" s="67"/>
      <c r="E35" s="5"/>
    </row>
    <row r="36" spans="1:5">
      <c r="B36" s="62" t="s">
        <v>19</v>
      </c>
      <c r="C36" s="62"/>
      <c r="D36" s="62"/>
      <c r="E36" s="6" t="s">
        <v>6</v>
      </c>
    </row>
    <row r="37" spans="1:5">
      <c r="A37" s="25"/>
      <c r="B37" s="25"/>
      <c r="C37" s="25"/>
      <c r="D37" s="25"/>
      <c r="E37" s="25"/>
    </row>
    <row r="38" spans="1:5">
      <c r="A38" s="68" t="s">
        <v>46</v>
      </c>
      <c r="B38" s="68"/>
      <c r="C38" s="68"/>
      <c r="D38" s="68"/>
      <c r="E38" s="5"/>
    </row>
    <row r="39" spans="1:5">
      <c r="B39" s="62" t="s">
        <v>19</v>
      </c>
      <c r="C39" s="62"/>
      <c r="D39" s="62"/>
      <c r="E39" s="6" t="s">
        <v>6</v>
      </c>
    </row>
    <row r="42" spans="1:5">
      <c r="A42" s="16" t="s">
        <v>37</v>
      </c>
    </row>
    <row r="43" spans="1:5">
      <c r="A43" s="14" t="s">
        <v>34</v>
      </c>
    </row>
    <row r="44" spans="1:5">
      <c r="A44" s="2" t="s">
        <v>39</v>
      </c>
      <c r="B44" s="27">
        <f>'1кв'!B50</f>
        <v>-103245.29699999999</v>
      </c>
    </row>
    <row r="45" spans="1:5" ht="31.5">
      <c r="A45" s="17" t="s">
        <v>48</v>
      </c>
      <c r="B45" s="28"/>
    </row>
    <row r="46" spans="1:5">
      <c r="A46" s="2" t="s">
        <v>35</v>
      </c>
      <c r="B46" s="28">
        <v>49646.85</v>
      </c>
    </row>
    <row r="47" spans="1:5">
      <c r="A47" s="2" t="s">
        <v>42</v>
      </c>
      <c r="B47" s="28">
        <f>3*50</f>
        <v>150</v>
      </c>
    </row>
    <row r="48" spans="1:5" ht="30">
      <c r="A48" s="24" t="s">
        <v>44</v>
      </c>
      <c r="B48" s="29">
        <f>E26</f>
        <v>27577.947</v>
      </c>
    </row>
    <row r="49" spans="1:2">
      <c r="A49" s="15" t="s">
        <v>36</v>
      </c>
      <c r="B49" s="30">
        <f>B44+B46+B47-B48</f>
        <v>-81026.394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6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43.5" customHeight="1">
      <c r="A2" s="74" t="s">
        <v>12</v>
      </c>
      <c r="B2" s="75"/>
      <c r="C2" s="75"/>
      <c r="D2" s="75"/>
      <c r="E2" s="75"/>
    </row>
    <row r="3" spans="1:5" ht="13.9" customHeight="1">
      <c r="A3" s="76" t="s">
        <v>56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78" t="s">
        <v>57</v>
      </c>
      <c r="E4" s="78"/>
    </row>
    <row r="5" spans="1:5">
      <c r="A5" s="33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16.5" customHeight="1">
      <c r="A9" s="65" t="s">
        <v>47</v>
      </c>
      <c r="B9" s="65"/>
      <c r="C9" s="65"/>
      <c r="D9" s="65"/>
      <c r="E9" s="65"/>
    </row>
    <row r="10" spans="1:5" ht="21.6" customHeight="1">
      <c r="A10" s="70" t="s">
        <v>14</v>
      </c>
      <c r="B10" s="71"/>
      <c r="C10" s="71"/>
      <c r="D10" s="71"/>
      <c r="E10" s="71"/>
    </row>
    <row r="11" spans="1:5" ht="34.5" customHeight="1">
      <c r="A11" s="65" t="s">
        <v>45</v>
      </c>
      <c r="B11" s="65"/>
      <c r="C11" s="65"/>
      <c r="D11" s="65"/>
      <c r="E11" s="65"/>
    </row>
    <row r="12" spans="1:5" ht="18.75" customHeight="1">
      <c r="A12" s="69" t="s">
        <v>15</v>
      </c>
      <c r="B12" s="72"/>
      <c r="C12" s="72"/>
      <c r="D12" s="72"/>
      <c r="E12" s="72"/>
    </row>
    <row r="13" spans="1:5">
      <c r="A13" s="65" t="s">
        <v>23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22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7" ht="28.9" customHeight="1">
      <c r="A17" s="65" t="s">
        <v>17</v>
      </c>
      <c r="B17" s="65"/>
      <c r="C17" s="65"/>
      <c r="D17" s="65"/>
      <c r="E17" s="65"/>
    </row>
    <row r="18" spans="1:7" ht="59.25" customHeight="1">
      <c r="A18" s="65" t="s">
        <v>27</v>
      </c>
      <c r="B18" s="65"/>
      <c r="C18" s="65"/>
      <c r="D18" s="65"/>
      <c r="E18" s="65"/>
    </row>
    <row r="19" spans="1:7" ht="30.6" customHeight="1">
      <c r="A19" s="63" t="s">
        <v>28</v>
      </c>
      <c r="B19" s="63"/>
      <c r="C19" s="63"/>
      <c r="D19" s="63"/>
      <c r="E19" s="63"/>
    </row>
    <row r="20" spans="1:7">
      <c r="A20" s="63"/>
      <c r="B20" s="63"/>
      <c r="C20" s="63"/>
      <c r="D20" s="63"/>
      <c r="E20" s="63"/>
      <c r="F20" s="2">
        <v>541.70000000000005</v>
      </c>
      <c r="G20" s="2">
        <v>3</v>
      </c>
    </row>
    <row r="21" spans="1:7" ht="126.7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41</v>
      </c>
      <c r="B22" s="9" t="s">
        <v>40</v>
      </c>
      <c r="C22" s="3" t="s">
        <v>4</v>
      </c>
      <c r="D22" s="3">
        <v>15.52</v>
      </c>
      <c r="E22" s="8">
        <f>D22*F20*G20</f>
        <v>25221.552000000003</v>
      </c>
    </row>
    <row r="23" spans="1:7">
      <c r="A23" s="7" t="s">
        <v>38</v>
      </c>
      <c r="B23" s="9" t="s">
        <v>24</v>
      </c>
      <c r="C23" s="3" t="s">
        <v>4</v>
      </c>
      <c r="D23" s="3">
        <v>3.9</v>
      </c>
      <c r="E23" s="8">
        <f>D23*F20*G20</f>
        <v>6337.89</v>
      </c>
    </row>
    <row r="24" spans="1:7">
      <c r="A24" s="7" t="s">
        <v>29</v>
      </c>
      <c r="B24" s="9" t="s">
        <v>58</v>
      </c>
      <c r="C24" s="3" t="s">
        <v>31</v>
      </c>
      <c r="D24" s="3"/>
      <c r="E24" s="8">
        <v>0</v>
      </c>
    </row>
    <row r="25" spans="1:7">
      <c r="A25" s="23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SUM(E22:E24)</f>
        <v>31559.442000000003</v>
      </c>
    </row>
    <row r="28" spans="1:7" ht="34.5" customHeight="1">
      <c r="A28" s="64" t="s">
        <v>59</v>
      </c>
      <c r="B28" s="64"/>
      <c r="C28" s="64"/>
      <c r="D28" s="64"/>
      <c r="E28" s="64"/>
    </row>
    <row r="29" spans="1:7" ht="32.25" customHeight="1">
      <c r="A29" s="65" t="s">
        <v>21</v>
      </c>
      <c r="B29" s="65"/>
      <c r="C29" s="65"/>
      <c r="D29" s="65"/>
      <c r="E29" s="65"/>
    </row>
    <row r="30" spans="1:7" ht="19.5" customHeight="1">
      <c r="A30" s="65" t="s">
        <v>20</v>
      </c>
      <c r="B30" s="65"/>
      <c r="C30" s="65"/>
      <c r="D30" s="65"/>
      <c r="E30" s="65"/>
    </row>
    <row r="31" spans="1:7" ht="31.5" customHeight="1">
      <c r="A31" s="65" t="s">
        <v>33</v>
      </c>
      <c r="B31" s="65"/>
      <c r="C31" s="65"/>
      <c r="D31" s="65"/>
      <c r="E31" s="65"/>
    </row>
    <row r="32" spans="1:7">
      <c r="A32" s="65" t="s">
        <v>18</v>
      </c>
      <c r="B32" s="65"/>
      <c r="C32" s="65"/>
      <c r="D32" s="65"/>
      <c r="E32" s="65"/>
    </row>
    <row r="33" spans="1:5">
      <c r="A33" s="66" t="s">
        <v>5</v>
      </c>
      <c r="B33" s="66"/>
      <c r="C33" s="66"/>
      <c r="D33" s="66"/>
      <c r="E33" s="66"/>
    </row>
    <row r="34" spans="1:5">
      <c r="A34" s="65" t="s">
        <v>18</v>
      </c>
      <c r="B34" s="65"/>
      <c r="C34" s="65"/>
      <c r="D34" s="65"/>
      <c r="E34" s="65"/>
    </row>
    <row r="35" spans="1:5">
      <c r="A35" s="67" t="s">
        <v>32</v>
      </c>
      <c r="B35" s="67"/>
      <c r="C35" s="67"/>
      <c r="D35" s="67"/>
      <c r="E35" s="5"/>
    </row>
    <row r="36" spans="1:5">
      <c r="B36" s="62" t="s">
        <v>19</v>
      </c>
      <c r="C36" s="62"/>
      <c r="D36" s="62"/>
      <c r="E36" s="6" t="s">
        <v>6</v>
      </c>
    </row>
    <row r="37" spans="1:5">
      <c r="A37" s="32"/>
      <c r="B37" s="32"/>
      <c r="C37" s="32"/>
      <c r="D37" s="32"/>
      <c r="E37" s="32"/>
    </row>
    <row r="38" spans="1:5">
      <c r="A38" s="68" t="s">
        <v>46</v>
      </c>
      <c r="B38" s="68"/>
      <c r="C38" s="68"/>
      <c r="D38" s="68"/>
      <c r="E38" s="5"/>
    </row>
    <row r="39" spans="1:5">
      <c r="B39" s="62" t="s">
        <v>19</v>
      </c>
      <c r="C39" s="62"/>
      <c r="D39" s="62"/>
      <c r="E39" s="6" t="s">
        <v>6</v>
      </c>
    </row>
    <row r="42" spans="1:5">
      <c r="A42" s="16" t="s">
        <v>37</v>
      </c>
    </row>
    <row r="43" spans="1:5">
      <c r="A43" s="14" t="s">
        <v>34</v>
      </c>
    </row>
    <row r="44" spans="1:5">
      <c r="A44" s="2" t="s">
        <v>39</v>
      </c>
      <c r="B44" s="27">
        <f>'2кв'!B49</f>
        <v>-81026.394</v>
      </c>
    </row>
    <row r="45" spans="1:5" ht="31.5">
      <c r="A45" s="17" t="s">
        <v>60</v>
      </c>
      <c r="B45" s="28"/>
    </row>
    <row r="46" spans="1:5">
      <c r="A46" s="2" t="s">
        <v>35</v>
      </c>
      <c r="B46" s="28">
        <v>58931.55</v>
      </c>
    </row>
    <row r="47" spans="1:5">
      <c r="A47" s="2" t="s">
        <v>42</v>
      </c>
      <c r="B47" s="28">
        <f>3*50</f>
        <v>150</v>
      </c>
    </row>
    <row r="48" spans="1:5" ht="30">
      <c r="A48" s="31" t="s">
        <v>44</v>
      </c>
      <c r="B48" s="29">
        <f>E26</f>
        <v>31559.442000000003</v>
      </c>
    </row>
    <row r="49" spans="1:2">
      <c r="A49" s="15" t="s">
        <v>36</v>
      </c>
      <c r="B49" s="30">
        <f>B44+B46+B47-B48</f>
        <v>-53504.286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zoomScaleSheetLayoutView="100" workbookViewId="0">
      <selection activeCell="B47" sqref="B47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" style="2" customWidth="1"/>
    <col min="9" max="16384" width="9.140625" style="2"/>
  </cols>
  <sheetData>
    <row r="1" spans="1:5" ht="15.75">
      <c r="A1" s="73" t="s">
        <v>11</v>
      </c>
      <c r="B1" s="73"/>
      <c r="C1" s="73"/>
      <c r="D1" s="73"/>
      <c r="E1" s="73"/>
    </row>
    <row r="2" spans="1:5" ht="43.5" customHeight="1">
      <c r="A2" s="74" t="s">
        <v>12</v>
      </c>
      <c r="B2" s="75"/>
      <c r="C2" s="75"/>
      <c r="D2" s="75"/>
      <c r="E2" s="75"/>
    </row>
    <row r="3" spans="1:5" ht="13.9" customHeight="1">
      <c r="A3" s="76" t="s">
        <v>85</v>
      </c>
      <c r="B3" s="76"/>
      <c r="C3" s="76"/>
      <c r="D3" s="76"/>
      <c r="E3" s="76"/>
    </row>
    <row r="4" spans="1:5" s="1" customFormat="1" ht="15.75">
      <c r="A4" s="22" t="s">
        <v>13</v>
      </c>
      <c r="B4" s="4"/>
      <c r="C4" s="4"/>
      <c r="D4" s="78" t="s">
        <v>86</v>
      </c>
      <c r="E4" s="78"/>
    </row>
    <row r="5" spans="1:5">
      <c r="A5" s="36"/>
      <c r="B5" s="4"/>
      <c r="C5" s="4"/>
      <c r="D5" s="4"/>
      <c r="E5" s="4"/>
    </row>
    <row r="6" spans="1:5">
      <c r="A6" s="65" t="s">
        <v>0</v>
      </c>
      <c r="B6" s="65"/>
      <c r="C6" s="65"/>
      <c r="D6" s="65"/>
      <c r="E6" s="65"/>
    </row>
    <row r="7" spans="1:5">
      <c r="A7" s="77" t="s">
        <v>26</v>
      </c>
      <c r="B7" s="77"/>
      <c r="C7" s="77"/>
      <c r="D7" s="77"/>
      <c r="E7" s="77"/>
    </row>
    <row r="8" spans="1:5">
      <c r="A8" s="69" t="s">
        <v>1</v>
      </c>
      <c r="B8" s="69"/>
      <c r="C8" s="69"/>
      <c r="D8" s="69"/>
      <c r="E8" s="69"/>
    </row>
    <row r="9" spans="1:5" ht="16.5" customHeight="1">
      <c r="A9" s="65" t="s">
        <v>47</v>
      </c>
      <c r="B9" s="65"/>
      <c r="C9" s="65"/>
      <c r="D9" s="65"/>
      <c r="E9" s="65"/>
    </row>
    <row r="10" spans="1:5" ht="21.6" customHeight="1">
      <c r="A10" s="70" t="s">
        <v>14</v>
      </c>
      <c r="B10" s="71"/>
      <c r="C10" s="71"/>
      <c r="D10" s="71"/>
      <c r="E10" s="71"/>
    </row>
    <row r="11" spans="1:5" ht="34.5" customHeight="1">
      <c r="A11" s="65" t="s">
        <v>45</v>
      </c>
      <c r="B11" s="65"/>
      <c r="C11" s="65"/>
      <c r="D11" s="65"/>
      <c r="E11" s="65"/>
    </row>
    <row r="12" spans="1:5" ht="18.75" customHeight="1">
      <c r="A12" s="69" t="s">
        <v>15</v>
      </c>
      <c r="B12" s="72"/>
      <c r="C12" s="72"/>
      <c r="D12" s="72"/>
      <c r="E12" s="72"/>
    </row>
    <row r="13" spans="1:5">
      <c r="A13" s="65" t="s">
        <v>23</v>
      </c>
      <c r="B13" s="65"/>
      <c r="C13" s="65"/>
      <c r="D13" s="65"/>
      <c r="E13" s="65"/>
    </row>
    <row r="14" spans="1:5" ht="19.5" customHeight="1">
      <c r="A14" s="69" t="s">
        <v>2</v>
      </c>
      <c r="B14" s="72"/>
      <c r="C14" s="72"/>
      <c r="D14" s="72"/>
      <c r="E14" s="72"/>
    </row>
    <row r="15" spans="1:5">
      <c r="A15" s="65" t="s">
        <v>22</v>
      </c>
      <c r="B15" s="65"/>
      <c r="C15" s="65"/>
      <c r="D15" s="65"/>
      <c r="E15" s="65"/>
    </row>
    <row r="16" spans="1:5">
      <c r="A16" s="69" t="s">
        <v>16</v>
      </c>
      <c r="B16" s="72"/>
      <c r="C16" s="72"/>
      <c r="D16" s="72"/>
      <c r="E16" s="72"/>
    </row>
    <row r="17" spans="1:7" ht="28.9" customHeight="1">
      <c r="A17" s="65" t="s">
        <v>17</v>
      </c>
      <c r="B17" s="65"/>
      <c r="C17" s="65"/>
      <c r="D17" s="65"/>
      <c r="E17" s="65"/>
    </row>
    <row r="18" spans="1:7" ht="59.25" customHeight="1">
      <c r="A18" s="65" t="s">
        <v>27</v>
      </c>
      <c r="B18" s="65"/>
      <c r="C18" s="65"/>
      <c r="D18" s="65"/>
      <c r="E18" s="65"/>
    </row>
    <row r="19" spans="1:7" ht="30.6" customHeight="1">
      <c r="A19" s="63" t="s">
        <v>28</v>
      </c>
      <c r="B19" s="63"/>
      <c r="C19" s="63"/>
      <c r="D19" s="63"/>
      <c r="E19" s="63"/>
    </row>
    <row r="20" spans="1:7">
      <c r="A20" s="63"/>
      <c r="B20" s="63"/>
      <c r="C20" s="63"/>
      <c r="D20" s="63"/>
      <c r="E20" s="63"/>
      <c r="F20" s="2">
        <v>541.70000000000005</v>
      </c>
      <c r="G20" s="2">
        <v>3</v>
      </c>
    </row>
    <row r="21" spans="1:7" ht="126.75" customHeight="1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18" t="s">
        <v>41</v>
      </c>
      <c r="B22" s="9" t="s">
        <v>40</v>
      </c>
      <c r="C22" s="3" t="s">
        <v>4</v>
      </c>
      <c r="D22" s="3">
        <v>15.52</v>
      </c>
      <c r="E22" s="8">
        <f>D22*F20*G20</f>
        <v>25221.552000000003</v>
      </c>
    </row>
    <row r="23" spans="1:7">
      <c r="A23" s="7" t="s">
        <v>38</v>
      </c>
      <c r="B23" s="9" t="s">
        <v>24</v>
      </c>
      <c r="C23" s="3" t="s">
        <v>4</v>
      </c>
      <c r="D23" s="3">
        <v>3.9</v>
      </c>
      <c r="E23" s="8">
        <f>D23*F20*G20</f>
        <v>6337.89</v>
      </c>
    </row>
    <row r="24" spans="1:7">
      <c r="A24" s="7" t="s">
        <v>29</v>
      </c>
      <c r="B24" s="9" t="s">
        <v>87</v>
      </c>
      <c r="C24" s="3" t="s">
        <v>31</v>
      </c>
      <c r="D24" s="3"/>
      <c r="E24" s="8">
        <v>0</v>
      </c>
    </row>
    <row r="25" spans="1:7">
      <c r="A25" s="23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SUM(E22:E24)</f>
        <v>31559.442000000003</v>
      </c>
    </row>
    <row r="28" spans="1:7" ht="34.5" customHeight="1">
      <c r="A28" s="64" t="s">
        <v>88</v>
      </c>
      <c r="B28" s="64"/>
      <c r="C28" s="64"/>
      <c r="D28" s="64"/>
      <c r="E28" s="64"/>
    </row>
    <row r="29" spans="1:7" ht="32.25" customHeight="1">
      <c r="A29" s="65" t="s">
        <v>21</v>
      </c>
      <c r="B29" s="65"/>
      <c r="C29" s="65"/>
      <c r="D29" s="65"/>
      <c r="E29" s="65"/>
    </row>
    <row r="30" spans="1:7" ht="19.5" customHeight="1">
      <c r="A30" s="65" t="s">
        <v>20</v>
      </c>
      <c r="B30" s="65"/>
      <c r="C30" s="65"/>
      <c r="D30" s="65"/>
      <c r="E30" s="65"/>
    </row>
    <row r="31" spans="1:7" ht="31.5" customHeight="1">
      <c r="A31" s="65" t="s">
        <v>33</v>
      </c>
      <c r="B31" s="65"/>
      <c r="C31" s="65"/>
      <c r="D31" s="65"/>
      <c r="E31" s="65"/>
    </row>
    <row r="32" spans="1:7">
      <c r="A32" s="65" t="s">
        <v>18</v>
      </c>
      <c r="B32" s="65"/>
      <c r="C32" s="65"/>
      <c r="D32" s="65"/>
      <c r="E32" s="65"/>
    </row>
    <row r="33" spans="1:5">
      <c r="A33" s="66" t="s">
        <v>5</v>
      </c>
      <c r="B33" s="66"/>
      <c r="C33" s="66"/>
      <c r="D33" s="66"/>
      <c r="E33" s="66"/>
    </row>
    <row r="34" spans="1:5">
      <c r="A34" s="65" t="s">
        <v>18</v>
      </c>
      <c r="B34" s="65"/>
      <c r="C34" s="65"/>
      <c r="D34" s="65"/>
      <c r="E34" s="65"/>
    </row>
    <row r="35" spans="1:5">
      <c r="A35" s="67" t="s">
        <v>32</v>
      </c>
      <c r="B35" s="67"/>
      <c r="C35" s="67"/>
      <c r="D35" s="67"/>
      <c r="E35" s="5"/>
    </row>
    <row r="36" spans="1:5">
      <c r="B36" s="62" t="s">
        <v>19</v>
      </c>
      <c r="C36" s="62"/>
      <c r="D36" s="62"/>
      <c r="E36" s="6" t="s">
        <v>6</v>
      </c>
    </row>
    <row r="37" spans="1:5">
      <c r="A37" s="35"/>
      <c r="B37" s="35"/>
      <c r="C37" s="35"/>
      <c r="D37" s="35"/>
      <c r="E37" s="35"/>
    </row>
    <row r="38" spans="1:5">
      <c r="A38" s="68" t="s">
        <v>46</v>
      </c>
      <c r="B38" s="68"/>
      <c r="C38" s="68"/>
      <c r="D38" s="68"/>
      <c r="E38" s="5"/>
    </row>
    <row r="39" spans="1:5">
      <c r="B39" s="62" t="s">
        <v>19</v>
      </c>
      <c r="C39" s="62"/>
      <c r="D39" s="62"/>
      <c r="E39" s="6" t="s">
        <v>6</v>
      </c>
    </row>
    <row r="42" spans="1:5">
      <c r="A42" s="16" t="s">
        <v>37</v>
      </c>
    </row>
    <row r="43" spans="1:5">
      <c r="A43" s="14" t="s">
        <v>34</v>
      </c>
    </row>
    <row r="44" spans="1:5">
      <c r="A44" s="2" t="s">
        <v>39</v>
      </c>
      <c r="B44" s="27">
        <f>'3кв'!B49</f>
        <v>-53504.286</v>
      </c>
    </row>
    <row r="45" spans="1:5" ht="31.5">
      <c r="A45" s="17" t="s">
        <v>60</v>
      </c>
      <c r="B45" s="28"/>
    </row>
    <row r="46" spans="1:5">
      <c r="A46" s="2" t="s">
        <v>35</v>
      </c>
      <c r="B46" s="28">
        <v>63573.9</v>
      </c>
    </row>
    <row r="47" spans="1:5">
      <c r="A47" s="2" t="s">
        <v>42</v>
      </c>
      <c r="B47" s="28">
        <f>3*50</f>
        <v>150</v>
      </c>
    </row>
    <row r="48" spans="1:5" ht="30">
      <c r="A48" s="34" t="s">
        <v>44</v>
      </c>
      <c r="B48" s="29">
        <f>E26</f>
        <v>31559.442000000003</v>
      </c>
    </row>
    <row r="49" spans="1:2">
      <c r="A49" s="15" t="s">
        <v>36</v>
      </c>
      <c r="B49" s="30">
        <f>B44+B46+B47-B48</f>
        <v>-21339.828000000001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9" zoomScaleSheetLayoutView="100" workbookViewId="0">
      <selection activeCell="A29" sqref="A29:XFD29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61" customWidth="1"/>
    <col min="4" max="4" width="11.855468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79" t="s">
        <v>61</v>
      </c>
      <c r="B1" s="79"/>
      <c r="C1" s="79"/>
      <c r="D1" s="37"/>
    </row>
    <row r="2" spans="1:5">
      <c r="A2" s="80" t="s">
        <v>62</v>
      </c>
      <c r="B2" s="80"/>
      <c r="C2" s="80"/>
      <c r="D2" s="38"/>
    </row>
    <row r="3" spans="1:5">
      <c r="A3" s="80" t="s">
        <v>63</v>
      </c>
      <c r="B3" s="80"/>
      <c r="C3" s="80"/>
      <c r="D3" s="38"/>
    </row>
    <row r="4" spans="1:5">
      <c r="A4" s="79" t="s">
        <v>89</v>
      </c>
      <c r="B4" s="79"/>
      <c r="C4" s="79"/>
      <c r="D4" s="37"/>
    </row>
    <row r="5" spans="1:5">
      <c r="A5" s="81"/>
      <c r="B5" s="81"/>
      <c r="C5" s="81"/>
    </row>
    <row r="6" spans="1:5">
      <c r="A6" s="38"/>
      <c r="B6" s="39" t="s">
        <v>64</v>
      </c>
      <c r="C6" s="40">
        <f>'1кв'!B45</f>
        <v>-128115.22</v>
      </c>
      <c r="D6" s="41"/>
    </row>
    <row r="7" spans="1:5">
      <c r="A7" s="38"/>
      <c r="B7" s="39" t="s">
        <v>90</v>
      </c>
      <c r="C7" s="40"/>
      <c r="D7" s="41"/>
    </row>
    <row r="8" spans="1:5">
      <c r="A8" s="42" t="s">
        <v>65</v>
      </c>
      <c r="B8" s="43" t="s">
        <v>66</v>
      </c>
      <c r="C8" s="44">
        <f>'1кв'!B47+'2кв'!B46+'3кв'!B46+'4кв'!B46</f>
        <v>228434.62999999998</v>
      </c>
      <c r="D8" s="45"/>
    </row>
    <row r="9" spans="1:5">
      <c r="A9" s="42"/>
      <c r="B9" s="43" t="s">
        <v>91</v>
      </c>
      <c r="C9" s="44">
        <f>'1кв'!B48+'2кв'!B47+'3кв'!B47+'4кв'!B47</f>
        <v>600</v>
      </c>
      <c r="D9" s="45"/>
    </row>
    <row r="10" spans="1:5">
      <c r="A10" s="46"/>
      <c r="B10" s="43" t="s">
        <v>67</v>
      </c>
      <c r="C10" s="40">
        <f>SUM(C8:C9)</f>
        <v>229034.62999999998</v>
      </c>
      <c r="D10" s="41"/>
    </row>
    <row r="11" spans="1:5">
      <c r="B11" s="82"/>
      <c r="C11" s="83"/>
      <c r="D11" s="47"/>
    </row>
    <row r="12" spans="1:5">
      <c r="A12" s="48" t="s">
        <v>68</v>
      </c>
      <c r="B12" s="49" t="s">
        <v>69</v>
      </c>
      <c r="C12" s="50">
        <f>'1кв'!E22+'2кв'!E22+'3кв'!E22+'4кв'!E22</f>
        <v>93898.277999999991</v>
      </c>
      <c r="D12" s="47"/>
    </row>
    <row r="13" spans="1:5">
      <c r="B13" s="51" t="s">
        <v>38</v>
      </c>
      <c r="C13" s="50">
        <f>'1кв'!E23+'2кв'!E23+'3кв'!E23+'4кв'!E23</f>
        <v>24376.5</v>
      </c>
      <c r="D13" s="47"/>
      <c r="E13" s="52"/>
    </row>
    <row r="14" spans="1:5" ht="31.5">
      <c r="B14" s="51" t="s">
        <v>70</v>
      </c>
      <c r="C14" s="50">
        <f>'1кв'!E24</f>
        <v>3518.46</v>
      </c>
      <c r="D14" s="47"/>
    </row>
    <row r="15" spans="1:5">
      <c r="A15" s="48"/>
      <c r="B15" s="53" t="s">
        <v>29</v>
      </c>
      <c r="C15" s="50">
        <f>'1кв'!E25+'4кв'!E24</f>
        <v>466</v>
      </c>
      <c r="D15" s="47"/>
    </row>
    <row r="16" spans="1:5">
      <c r="A16" s="48"/>
      <c r="B16" s="54" t="s">
        <v>71</v>
      </c>
      <c r="C16" s="50">
        <v>0</v>
      </c>
      <c r="D16" s="47"/>
    </row>
    <row r="17" spans="1:5">
      <c r="A17" s="48"/>
      <c r="B17" s="54" t="s">
        <v>72</v>
      </c>
      <c r="C17" s="50"/>
      <c r="D17" s="47"/>
    </row>
    <row r="18" spans="1:5">
      <c r="A18" s="48"/>
      <c r="B18" s="55" t="s">
        <v>73</v>
      </c>
      <c r="C18" s="50"/>
      <c r="D18" s="47"/>
    </row>
    <row r="19" spans="1:5">
      <c r="A19" s="48"/>
      <c r="B19" s="54"/>
      <c r="C19" s="50"/>
      <c r="D19" s="47"/>
    </row>
    <row r="20" spans="1:5">
      <c r="B20" s="56" t="s">
        <v>74</v>
      </c>
      <c r="C20" s="40">
        <f>SUM(C12:C17)</f>
        <v>122259.238</v>
      </c>
      <c r="D20" s="47"/>
      <c r="E20" s="52"/>
    </row>
    <row r="21" spans="1:5">
      <c r="B21" s="57" t="s">
        <v>75</v>
      </c>
      <c r="C21" s="58">
        <f>(C6+C10)-C20</f>
        <v>-21339.828000000023</v>
      </c>
      <c r="D21" s="47"/>
    </row>
    <row r="22" spans="1:5">
      <c r="B22" s="42"/>
      <c r="C22" s="59"/>
      <c r="D22" s="47"/>
    </row>
    <row r="23" spans="1:5">
      <c r="B23" s="42" t="s">
        <v>76</v>
      </c>
      <c r="C23" s="42"/>
      <c r="D23" s="47"/>
    </row>
    <row r="24" spans="1:5">
      <c r="B24" s="42" t="s">
        <v>77</v>
      </c>
      <c r="C24" s="42">
        <v>6674.79</v>
      </c>
      <c r="D24" s="47"/>
    </row>
    <row r="25" spans="1:5">
      <c r="B25" s="60" t="s">
        <v>78</v>
      </c>
      <c r="C25" s="60">
        <v>7976.6</v>
      </c>
      <c r="D25" s="47"/>
    </row>
    <row r="26" spans="1:5">
      <c r="B26" s="42" t="s">
        <v>79</v>
      </c>
      <c r="C26" s="42">
        <f>C25-C24</f>
        <v>1301.8100000000004</v>
      </c>
      <c r="D26" s="47"/>
    </row>
    <row r="27" spans="1:5">
      <c r="B27" s="42"/>
      <c r="C27" s="59"/>
      <c r="D27" s="47"/>
    </row>
    <row r="28" spans="1:5">
      <c r="B28" s="42"/>
      <c r="C28" s="59"/>
      <c r="D28" s="47"/>
    </row>
    <row r="29" spans="1:5">
      <c r="B29" s="42"/>
      <c r="C29" s="59"/>
      <c r="D29" s="47"/>
    </row>
    <row r="30" spans="1:5">
      <c r="A30" s="1" t="s">
        <v>80</v>
      </c>
      <c r="B30" s="42" t="s">
        <v>81</v>
      </c>
      <c r="C30" s="59"/>
      <c r="D30" s="47"/>
    </row>
    <row r="31" spans="1:5">
      <c r="B31" s="42" t="s">
        <v>82</v>
      </c>
      <c r="C31" s="59"/>
      <c r="D31" s="47"/>
    </row>
    <row r="32" spans="1:5">
      <c r="B32" s="42" t="s">
        <v>83</v>
      </c>
      <c r="C32" s="59"/>
      <c r="D32" s="47"/>
    </row>
    <row r="33" spans="2:4">
      <c r="B33" s="42"/>
      <c r="C33" s="59"/>
      <c r="D33" s="47"/>
    </row>
    <row r="34" spans="2:4">
      <c r="B34" s="42"/>
      <c r="C34" s="59"/>
      <c r="D34" s="47"/>
    </row>
    <row r="35" spans="2:4">
      <c r="B35" s="42" t="s">
        <v>84</v>
      </c>
      <c r="C35" s="59"/>
      <c r="D35" s="47"/>
    </row>
    <row r="36" spans="2:4">
      <c r="B36" s="42"/>
      <c r="C36" s="59"/>
      <c r="D36" s="47"/>
    </row>
    <row r="37" spans="2:4">
      <c r="B37" s="42"/>
      <c r="C37" s="59"/>
      <c r="D37" s="47"/>
    </row>
    <row r="38" spans="2:4">
      <c r="B38" s="42"/>
      <c r="C38" s="59"/>
      <c r="D38" s="47"/>
    </row>
    <row r="39" spans="2:4">
      <c r="B39" s="42"/>
      <c r="C39" s="59"/>
      <c r="D39" s="47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2023-03-02T11:08:03Z</dcterms:modified>
</cp:coreProperties>
</file>