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'1кв'!$A$1:$E$49</definedName>
    <definedName name="_xlnm.Print_Area" localSheetId="1">'2кв'!$A$1:$E$48</definedName>
    <definedName name="_xlnm.Print_Area" localSheetId="2">'3кв'!$A$1:$E$48</definedName>
    <definedName name="_xlnm.Print_Area" localSheetId="3">'4кв'!$A$1:$E$48</definedName>
    <definedName name="_xlnm.Print_Area" localSheetId="4">отчет!$A$1:$C$32</definedName>
  </definedNames>
  <calcPr calcId="124519"/>
</workbook>
</file>

<file path=xl/calcChain.xml><?xml version="1.0" encoding="utf-8"?>
<calcChain xmlns="http://schemas.openxmlformats.org/spreadsheetml/2006/main">
  <c r="C13" i="21"/>
  <c r="C12"/>
  <c r="C11"/>
  <c r="C8"/>
  <c r="C9" s="1"/>
  <c r="C6"/>
  <c r="B44" i="20"/>
  <c r="C25" i="21"/>
  <c r="E23" i="20"/>
  <c r="E22"/>
  <c r="E26" s="1"/>
  <c r="B47" s="1"/>
  <c r="C19" i="21" l="1"/>
  <c r="C20" s="1"/>
  <c r="B48" i="20"/>
  <c r="B44" i="19"/>
  <c r="E23"/>
  <c r="E22"/>
  <c r="E26" s="1"/>
  <c r="B47" s="1"/>
  <c r="B48" l="1"/>
  <c r="B44" i="18"/>
  <c r="E23"/>
  <c r="E22"/>
  <c r="E26" s="1"/>
  <c r="B47" s="1"/>
  <c r="B48" s="1"/>
  <c r="E22" i="17" l="1"/>
  <c r="E27" l="1"/>
  <c r="E24"/>
  <c r="E23"/>
  <c r="B48" l="1"/>
  <c r="B49" s="1"/>
</calcChain>
</file>

<file path=xl/sharedStrings.xml><?xml version="1.0" encoding="utf-8"?>
<sst xmlns="http://schemas.openxmlformats.org/spreadsheetml/2006/main" count="246" uniqueCount="88">
  <si>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</si>
  <si>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</si>
  <si>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</si>
  <si>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</si>
  <si>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</si>
  <si>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</si>
  <si>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</si>
  <si>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</si>
  <si>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</si>
  <si>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</si>
  <si>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</si>
  <si>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</si>
  <si>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</si>
  <si>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</si>
  <si>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</si>
  <si>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</si>
  <si>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</si>
  <si>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</si>
  <si>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</si>
  <si>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</si>
  <si>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</si>
  <si>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</si>
  <si>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</si>
  <si>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</si>
  <si>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</si>
  <si>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</si>
  <si>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104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</si>
  <si>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48 от 30.05.2015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</si>
  <si>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№50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</si>
  <si>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</si>
  <si>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 xml:space="preserve">Шариповой Натальи Александровны </t>
    </r>
  </si>
  <si>
    <t>Стоимость материалов</t>
  </si>
  <si>
    <t>1 квартал</t>
  </si>
  <si>
    <t>руб.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</si>
  <si>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</si>
  <si>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Шариповой Н.А.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</si>
  <si>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</si>
  <si>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</si>
  <si>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</si>
  <si>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</si>
  <si>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- 308,7м2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</si>
  <si>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</si>
  <si>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</si>
  <si>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</si>
  <si>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</si>
  <si>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</si>
  <si>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</si>
  <si>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 17595,9</t>
  </si>
  <si>
    <t>за 1 квартал 2022 года</t>
  </si>
  <si>
    <t>"31" 03  2022 г.</t>
  </si>
  <si>
    <t xml:space="preserve">           2. Всего за период с "01" 01 2022 г. по "31" 03 2022 г. выполнено работ (оказано услуг) на общую сумму семнадцать тысяч шестьдесят восемь рублей 76 копеек</t>
  </si>
  <si>
    <t>за 2 квартал 2022 года</t>
  </si>
  <si>
    <t>"30" 06  2022 г.</t>
  </si>
  <si>
    <t>2 квартал</t>
  </si>
  <si>
    <t xml:space="preserve">           2. Всего за период с "01" 04 2022 г. по "30" 06 2022 г. выполнено работ (оказано услуг) на общую сумму пятнадцать тысяч восемьсот восемьдесят два рубля 62 копейки</t>
  </si>
  <si>
    <t>за 3 квартал 2022 года</t>
  </si>
  <si>
    <t>"30" 09  2022 г.</t>
  </si>
  <si>
    <t>3 квартал</t>
  </si>
  <si>
    <t xml:space="preserve">           2. Всего за период с "01" 07 2022 г. по "30" 09 2022 г. выполнено работ (оказано услуг) на общую сумму семнадцать тысяч сто шестьдесят рублей 63 копейки</t>
  </si>
  <si>
    <t>Предъявлено населению  18753,57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</si>
  <si>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</si>
  <si>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</si>
  <si>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</si>
  <si>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</si>
  <si>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</si>
  <si>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</si>
  <si>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</si>
  <si>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</si>
  <si>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</si>
  <si>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</si>
  <si>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</si>
  <si>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</si>
  <si>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</si>
  <si>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</si>
  <si>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</si>
  <si>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</si>
  <si>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</si>
  <si>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</si>
  <si>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</si>
  <si>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</si>
  <si>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</si>
  <si>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</si>
  <si>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за 4 квартал 2022 года</t>
  </si>
  <si>
    <t>"31" 12  2022 г.</t>
  </si>
  <si>
    <t>4 квартал</t>
  </si>
  <si>
    <t>по ж.д. ул. Пролетарская, д. 104</t>
  </si>
  <si>
    <t>Начислено всего 72 698,94</t>
  </si>
  <si>
    <t>Непредвиденные работы - ч/ч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</si>
</sst>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5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3" fillId="0" borderId="0" xfId="0" applyFont="1" applyAlignment="1">
      <alignment wrapText="1"/>
    </xf>
    <xf numFmtId="2" fontId="4" fillId="0" borderId="0" xfId="1" applyNumberFormat="1" applyFont="1"/>
    <xf numFmtId="0" fontId="4" fillId="0" borderId="1" xfId="0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43" fontId="8" fillId="0" borderId="0" xfId="1" applyFont="1"/>
    <xf numFmtId="43" fontId="4" fillId="0" borderId="0" xfId="1" applyFo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6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7" fillId="0" borderId="1" xfId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165" fontId="7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view="pageBreakPreview" topLeftCell="A19" zoomScaleSheetLayoutView="100" workbookViewId="0">
      <selection activeCell="A33" sqref="A33:E33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9.75" customHeight="1">
      <c r="A2" s="73" t="s">
        <v>12</v>
      </c>
      <c r="B2" s="74"/>
      <c r="C2" s="74"/>
      <c r="D2" s="74"/>
      <c r="E2" s="74"/>
    </row>
    <row r="3" spans="1:5">
      <c r="A3" s="75" t="s">
        <v>48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7" t="s">
        <v>49</v>
      </c>
      <c r="E4" s="77"/>
    </row>
    <row r="5" spans="1:5">
      <c r="A5" s="23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4" t="s">
        <v>30</v>
      </c>
      <c r="B9" s="64"/>
      <c r="C9" s="64"/>
      <c r="D9" s="64"/>
      <c r="E9" s="64"/>
    </row>
    <row r="10" spans="1:5" ht="24.6" customHeight="1">
      <c r="A10" s="69" t="s">
        <v>14</v>
      </c>
      <c r="B10" s="70"/>
      <c r="C10" s="70"/>
      <c r="D10" s="70"/>
      <c r="E10" s="70"/>
    </row>
    <row r="11" spans="1:5" ht="33" customHeight="1">
      <c r="A11" s="64" t="s">
        <v>27</v>
      </c>
      <c r="B11" s="64"/>
      <c r="C11" s="64"/>
      <c r="D11" s="64"/>
      <c r="E11" s="64"/>
    </row>
    <row r="12" spans="1:5">
      <c r="A12" s="68" t="s">
        <v>15</v>
      </c>
      <c r="B12" s="71"/>
      <c r="C12" s="71"/>
      <c r="D12" s="71"/>
      <c r="E12" s="71"/>
    </row>
    <row r="13" spans="1:5" ht="18" customHeight="1">
      <c r="A13" s="64" t="s">
        <v>23</v>
      </c>
      <c r="B13" s="64"/>
      <c r="C13" s="64"/>
      <c r="D13" s="64"/>
      <c r="E13" s="64"/>
    </row>
    <row r="14" spans="1:5" ht="11.25" customHeight="1">
      <c r="A14" s="68" t="s">
        <v>2</v>
      </c>
      <c r="B14" s="71"/>
      <c r="C14" s="71"/>
      <c r="D14" s="71"/>
      <c r="E14" s="71"/>
    </row>
    <row r="15" spans="1:5">
      <c r="A15" s="64" t="s">
        <v>22</v>
      </c>
      <c r="B15" s="64"/>
      <c r="C15" s="64"/>
      <c r="D15" s="64"/>
      <c r="E15" s="64"/>
    </row>
    <row r="16" spans="1:5" ht="10.5" customHeight="1">
      <c r="A16" s="68" t="s">
        <v>16</v>
      </c>
      <c r="B16" s="71"/>
      <c r="C16" s="71"/>
      <c r="D16" s="71"/>
      <c r="E16" s="71"/>
    </row>
    <row r="17" spans="1:7" ht="30.75" customHeight="1">
      <c r="A17" s="64" t="s">
        <v>17</v>
      </c>
      <c r="B17" s="64"/>
      <c r="C17" s="64"/>
      <c r="D17" s="64"/>
      <c r="E17" s="64"/>
    </row>
    <row r="18" spans="1:7" ht="63.75" customHeight="1">
      <c r="A18" s="64" t="s">
        <v>28</v>
      </c>
      <c r="B18" s="64"/>
      <c r="C18" s="64"/>
      <c r="D18" s="64"/>
      <c r="E18" s="64"/>
    </row>
    <row r="19" spans="1:7" ht="33.75" customHeight="1">
      <c r="A19" s="62" t="s">
        <v>29</v>
      </c>
      <c r="B19" s="62"/>
      <c r="C19" s="62"/>
      <c r="D19" s="62"/>
      <c r="E19" s="62"/>
    </row>
    <row r="20" spans="1:7">
      <c r="A20" s="62"/>
      <c r="B20" s="62"/>
      <c r="C20" s="62"/>
      <c r="D20" s="62"/>
      <c r="E20" s="62"/>
      <c r="F20" s="2">
        <v>308.7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44</v>
      </c>
      <c r="C22" s="3" t="s">
        <v>4</v>
      </c>
      <c r="D22" s="3">
        <v>13.55</v>
      </c>
      <c r="E22" s="8">
        <f>D22*F20*G20</f>
        <v>12548.655000000001</v>
      </c>
    </row>
    <row r="23" spans="1:7" ht="15.6" customHeight="1">
      <c r="A23" s="7" t="s">
        <v>42</v>
      </c>
      <c r="B23" s="9" t="s">
        <v>24</v>
      </c>
      <c r="C23" s="3" t="s">
        <v>4</v>
      </c>
      <c r="D23" s="3">
        <v>3.6</v>
      </c>
      <c r="E23" s="8">
        <f>D23*F20*G20</f>
        <v>3333.96</v>
      </c>
    </row>
    <row r="24" spans="1:7" ht="55.9" customHeight="1">
      <c r="A24" s="7" t="s">
        <v>46</v>
      </c>
      <c r="B24" s="9" t="s">
        <v>32</v>
      </c>
      <c r="C24" s="3" t="s">
        <v>4</v>
      </c>
      <c r="D24" s="3"/>
      <c r="E24" s="8">
        <f>395.38*3</f>
        <v>1186.1399999999999</v>
      </c>
    </row>
    <row r="25" spans="1:7">
      <c r="A25" s="7" t="s">
        <v>31</v>
      </c>
      <c r="B25" s="9" t="s">
        <v>32</v>
      </c>
      <c r="C25" s="3" t="s">
        <v>33</v>
      </c>
      <c r="D25" s="3"/>
      <c r="E25" s="8">
        <v>0</v>
      </c>
    </row>
    <row r="26" spans="1:7">
      <c r="A26" s="20"/>
      <c r="B26" s="9"/>
      <c r="C26" s="3"/>
      <c r="D26" s="3"/>
      <c r="E26" s="8"/>
    </row>
    <row r="27" spans="1:7" s="14" customFormat="1" ht="14.25">
      <c r="A27" s="10" t="s">
        <v>25</v>
      </c>
      <c r="B27" s="11"/>
      <c r="C27" s="12"/>
      <c r="D27" s="12"/>
      <c r="E27" s="13">
        <f>SUM(E22:E26)</f>
        <v>17068.755000000001</v>
      </c>
    </row>
    <row r="29" spans="1:7" ht="29.25" customHeight="1">
      <c r="A29" s="63" t="s">
        <v>50</v>
      </c>
      <c r="B29" s="63"/>
      <c r="C29" s="63"/>
      <c r="D29" s="63"/>
      <c r="E29" s="63"/>
    </row>
    <row r="30" spans="1:7" ht="32.25" customHeight="1">
      <c r="A30" s="64" t="s">
        <v>21</v>
      </c>
      <c r="B30" s="64"/>
      <c r="C30" s="64"/>
      <c r="D30" s="64"/>
      <c r="E30" s="64"/>
    </row>
    <row r="31" spans="1:7">
      <c r="A31" s="64" t="s">
        <v>20</v>
      </c>
      <c r="B31" s="64"/>
      <c r="C31" s="64"/>
      <c r="D31" s="64"/>
      <c r="E31" s="64"/>
    </row>
    <row r="32" spans="1:7" ht="30" customHeight="1">
      <c r="A32" s="64" t="s">
        <v>36</v>
      </c>
      <c r="B32" s="64"/>
      <c r="C32" s="64"/>
      <c r="D32" s="64"/>
      <c r="E32" s="64"/>
    </row>
    <row r="33" spans="1:5">
      <c r="A33" s="64" t="s">
        <v>18</v>
      </c>
      <c r="B33" s="64"/>
      <c r="C33" s="64"/>
      <c r="D33" s="64"/>
      <c r="E33" s="64"/>
    </row>
    <row r="34" spans="1:5">
      <c r="A34" s="65" t="s">
        <v>5</v>
      </c>
      <c r="B34" s="65"/>
      <c r="C34" s="65"/>
      <c r="D34" s="65"/>
      <c r="E34" s="65"/>
    </row>
    <row r="35" spans="1:5">
      <c r="A35" s="64" t="s">
        <v>18</v>
      </c>
      <c r="B35" s="64"/>
      <c r="C35" s="64"/>
      <c r="D35" s="64"/>
      <c r="E35" s="64"/>
    </row>
    <row r="36" spans="1:5">
      <c r="A36" s="66" t="s">
        <v>34</v>
      </c>
      <c r="B36" s="66"/>
      <c r="C36" s="66"/>
      <c r="D36" s="66"/>
      <c r="E36" s="5"/>
    </row>
    <row r="37" spans="1:5">
      <c r="B37" s="61" t="s">
        <v>19</v>
      </c>
      <c r="C37" s="61"/>
      <c r="D37" s="61"/>
      <c r="E37" s="6" t="s">
        <v>6</v>
      </c>
    </row>
    <row r="38" spans="1:5">
      <c r="A38" s="22"/>
      <c r="B38" s="22"/>
      <c r="C38" s="22"/>
      <c r="D38" s="22"/>
      <c r="E38" s="22"/>
    </row>
    <row r="39" spans="1:5">
      <c r="A39" s="67" t="s">
        <v>35</v>
      </c>
      <c r="B39" s="67"/>
      <c r="C39" s="67"/>
      <c r="D39" s="67"/>
      <c r="E39" s="5"/>
    </row>
    <row r="40" spans="1:5">
      <c r="B40" s="61" t="s">
        <v>19</v>
      </c>
      <c r="C40" s="61"/>
      <c r="D40" s="61"/>
      <c r="E40" s="6" t="s">
        <v>6</v>
      </c>
    </row>
    <row r="43" spans="1:5">
      <c r="A43" s="16" t="s">
        <v>40</v>
      </c>
    </row>
    <row r="44" spans="1:5">
      <c r="A44" s="14" t="s">
        <v>37</v>
      </c>
    </row>
    <row r="45" spans="1:5">
      <c r="A45" s="2" t="s">
        <v>43</v>
      </c>
      <c r="B45" s="25">
        <v>10630.23</v>
      </c>
    </row>
    <row r="46" spans="1:5" ht="31.5">
      <c r="A46" s="17" t="s">
        <v>47</v>
      </c>
      <c r="B46" s="18"/>
    </row>
    <row r="47" spans="1:5">
      <c r="A47" s="2" t="s">
        <v>38</v>
      </c>
      <c r="B47" s="26">
        <v>16908.16</v>
      </c>
    </row>
    <row r="48" spans="1:5" ht="30">
      <c r="A48" s="21" t="s">
        <v>41</v>
      </c>
      <c r="B48" s="26">
        <f>E27</f>
        <v>17068.755000000001</v>
      </c>
    </row>
    <row r="49" spans="1:2">
      <c r="A49" s="15" t="s">
        <v>39</v>
      </c>
      <c r="B49" s="25">
        <f>B45+B47-B48</f>
        <v>10469.634999999998</v>
      </c>
    </row>
  </sheetData>
  <mergeCells count="30">
    <mergeCell ref="A1:E1"/>
    <mergeCell ref="A2:E2"/>
    <mergeCell ref="A3:E3"/>
    <mergeCell ref="A6:E6"/>
    <mergeCell ref="A7:E7"/>
    <mergeCell ref="D4:E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6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9.75" customHeight="1">
      <c r="A2" s="73" t="s">
        <v>12</v>
      </c>
      <c r="B2" s="74"/>
      <c r="C2" s="74"/>
      <c r="D2" s="74"/>
      <c r="E2" s="74"/>
    </row>
    <row r="3" spans="1:5">
      <c r="A3" s="75" t="s">
        <v>51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7" t="s">
        <v>52</v>
      </c>
      <c r="E4" s="77"/>
    </row>
    <row r="5" spans="1:5">
      <c r="A5" s="29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4" t="s">
        <v>30</v>
      </c>
      <c r="B9" s="64"/>
      <c r="C9" s="64"/>
      <c r="D9" s="64"/>
      <c r="E9" s="64"/>
    </row>
    <row r="10" spans="1:5" ht="24.6" customHeight="1">
      <c r="A10" s="69" t="s">
        <v>14</v>
      </c>
      <c r="B10" s="70"/>
      <c r="C10" s="70"/>
      <c r="D10" s="70"/>
      <c r="E10" s="70"/>
    </row>
    <row r="11" spans="1:5" ht="33" customHeight="1">
      <c r="A11" s="64" t="s">
        <v>27</v>
      </c>
      <c r="B11" s="64"/>
      <c r="C11" s="64"/>
      <c r="D11" s="64"/>
      <c r="E11" s="64"/>
    </row>
    <row r="12" spans="1:5">
      <c r="A12" s="68" t="s">
        <v>15</v>
      </c>
      <c r="B12" s="71"/>
      <c r="C12" s="71"/>
      <c r="D12" s="71"/>
      <c r="E12" s="71"/>
    </row>
    <row r="13" spans="1:5" ht="18" customHeight="1">
      <c r="A13" s="64" t="s">
        <v>23</v>
      </c>
      <c r="B13" s="64"/>
      <c r="C13" s="64"/>
      <c r="D13" s="64"/>
      <c r="E13" s="64"/>
    </row>
    <row r="14" spans="1:5" ht="11.25" customHeight="1">
      <c r="A14" s="68" t="s">
        <v>2</v>
      </c>
      <c r="B14" s="71"/>
      <c r="C14" s="71"/>
      <c r="D14" s="71"/>
      <c r="E14" s="71"/>
    </row>
    <row r="15" spans="1:5">
      <c r="A15" s="64" t="s">
        <v>22</v>
      </c>
      <c r="B15" s="64"/>
      <c r="C15" s="64"/>
      <c r="D15" s="64"/>
      <c r="E15" s="64"/>
    </row>
    <row r="16" spans="1:5" ht="10.5" customHeight="1">
      <c r="A16" s="68" t="s">
        <v>16</v>
      </c>
      <c r="B16" s="71"/>
      <c r="C16" s="71"/>
      <c r="D16" s="71"/>
      <c r="E16" s="71"/>
    </row>
    <row r="17" spans="1:7" ht="30.75" customHeight="1">
      <c r="A17" s="64" t="s">
        <v>17</v>
      </c>
      <c r="B17" s="64"/>
      <c r="C17" s="64"/>
      <c r="D17" s="64"/>
      <c r="E17" s="64"/>
    </row>
    <row r="18" spans="1:7" ht="63.75" customHeight="1">
      <c r="A18" s="64" t="s">
        <v>28</v>
      </c>
      <c r="B18" s="64"/>
      <c r="C18" s="64"/>
      <c r="D18" s="64"/>
      <c r="E18" s="64"/>
    </row>
    <row r="19" spans="1:7" ht="33.75" customHeight="1">
      <c r="A19" s="62" t="s">
        <v>29</v>
      </c>
      <c r="B19" s="62"/>
      <c r="C19" s="62"/>
      <c r="D19" s="62"/>
      <c r="E19" s="62"/>
    </row>
    <row r="20" spans="1:7">
      <c r="A20" s="62"/>
      <c r="B20" s="62"/>
      <c r="C20" s="62"/>
      <c r="D20" s="62"/>
      <c r="E20" s="62"/>
      <c r="F20" s="2">
        <v>308.7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44</v>
      </c>
      <c r="C22" s="3" t="s">
        <v>4</v>
      </c>
      <c r="D22" s="3">
        <v>13.55</v>
      </c>
      <c r="E22" s="8">
        <f>D22*F20*G20</f>
        <v>12548.655000000001</v>
      </c>
    </row>
    <row r="23" spans="1:7" ht="15.6" customHeight="1">
      <c r="A23" s="7" t="s">
        <v>42</v>
      </c>
      <c r="B23" s="9" t="s">
        <v>24</v>
      </c>
      <c r="C23" s="3" t="s">
        <v>4</v>
      </c>
      <c r="D23" s="3">
        <v>3.6</v>
      </c>
      <c r="E23" s="8">
        <f>D23*F20*G20</f>
        <v>3333.96</v>
      </c>
    </row>
    <row r="24" spans="1:7">
      <c r="A24" s="7" t="s">
        <v>31</v>
      </c>
      <c r="B24" s="9" t="s">
        <v>53</v>
      </c>
      <c r="C24" s="3" t="s">
        <v>33</v>
      </c>
      <c r="D24" s="3"/>
      <c r="E24" s="8">
        <v>0</v>
      </c>
    </row>
    <row r="25" spans="1:7">
      <c r="A25" s="20"/>
      <c r="B25" s="9"/>
      <c r="C25" s="3"/>
      <c r="D25" s="3"/>
      <c r="E25" s="8"/>
    </row>
    <row r="26" spans="1:7" s="14" customFormat="1" ht="14.25">
      <c r="A26" s="10" t="s">
        <v>25</v>
      </c>
      <c r="B26" s="11"/>
      <c r="C26" s="12"/>
      <c r="D26" s="12"/>
      <c r="E26" s="13">
        <f>SUM(E22:E25)</f>
        <v>15882.615000000002</v>
      </c>
    </row>
    <row r="28" spans="1:7" ht="29.25" customHeight="1">
      <c r="A28" s="63" t="s">
        <v>54</v>
      </c>
      <c r="B28" s="63"/>
      <c r="C28" s="63"/>
      <c r="D28" s="63"/>
      <c r="E28" s="63"/>
    </row>
    <row r="29" spans="1:7" ht="32.25" customHeight="1">
      <c r="A29" s="64" t="s">
        <v>21</v>
      </c>
      <c r="B29" s="64"/>
      <c r="C29" s="64"/>
      <c r="D29" s="64"/>
      <c r="E29" s="64"/>
    </row>
    <row r="30" spans="1:7">
      <c r="A30" s="64" t="s">
        <v>20</v>
      </c>
      <c r="B30" s="64"/>
      <c r="C30" s="64"/>
      <c r="D30" s="64"/>
      <c r="E30" s="64"/>
    </row>
    <row r="31" spans="1:7" ht="30" customHeight="1">
      <c r="A31" s="64" t="s">
        <v>36</v>
      </c>
      <c r="B31" s="64"/>
      <c r="C31" s="64"/>
      <c r="D31" s="64"/>
      <c r="E31" s="64"/>
    </row>
    <row r="32" spans="1:7">
      <c r="A32" s="64" t="s">
        <v>18</v>
      </c>
      <c r="B32" s="64"/>
      <c r="C32" s="64"/>
      <c r="D32" s="64"/>
      <c r="E32" s="64"/>
    </row>
    <row r="33" spans="1:5">
      <c r="A33" s="65" t="s">
        <v>5</v>
      </c>
      <c r="B33" s="65"/>
      <c r="C33" s="65"/>
      <c r="D33" s="65"/>
      <c r="E33" s="65"/>
    </row>
    <row r="34" spans="1:5">
      <c r="A34" s="64" t="s">
        <v>18</v>
      </c>
      <c r="B34" s="64"/>
      <c r="C34" s="64"/>
      <c r="D34" s="64"/>
      <c r="E34" s="64"/>
    </row>
    <row r="35" spans="1:5">
      <c r="A35" s="66" t="s">
        <v>34</v>
      </c>
      <c r="B35" s="66"/>
      <c r="C35" s="66"/>
      <c r="D35" s="66"/>
      <c r="E35" s="5"/>
    </row>
    <row r="36" spans="1:5">
      <c r="B36" s="61" t="s">
        <v>19</v>
      </c>
      <c r="C36" s="61"/>
      <c r="D36" s="61"/>
      <c r="E36" s="6" t="s">
        <v>6</v>
      </c>
    </row>
    <row r="37" spans="1:5">
      <c r="A37" s="28"/>
      <c r="B37" s="28"/>
      <c r="C37" s="28"/>
      <c r="D37" s="28"/>
      <c r="E37" s="28"/>
    </row>
    <row r="38" spans="1:5">
      <c r="A38" s="67" t="s">
        <v>35</v>
      </c>
      <c r="B38" s="67"/>
      <c r="C38" s="67"/>
      <c r="D38" s="67"/>
      <c r="E38" s="5"/>
    </row>
    <row r="39" spans="1:5">
      <c r="B39" s="61" t="s">
        <v>19</v>
      </c>
      <c r="C39" s="61"/>
      <c r="D39" s="61"/>
      <c r="E39" s="6" t="s">
        <v>6</v>
      </c>
    </row>
    <row r="42" spans="1:5">
      <c r="A42" s="16" t="s">
        <v>40</v>
      </c>
    </row>
    <row r="43" spans="1:5">
      <c r="A43" s="14" t="s">
        <v>37</v>
      </c>
    </row>
    <row r="44" spans="1:5">
      <c r="A44" s="2" t="s">
        <v>43</v>
      </c>
      <c r="B44" s="25">
        <f>'1кв'!B49</f>
        <v>10469.634999999998</v>
      </c>
    </row>
    <row r="45" spans="1:5" ht="31.5">
      <c r="A45" s="17" t="s">
        <v>47</v>
      </c>
      <c r="B45" s="18"/>
    </row>
    <row r="46" spans="1:5">
      <c r="A46" s="2" t="s">
        <v>38</v>
      </c>
      <c r="B46" s="26">
        <v>17474.98</v>
      </c>
    </row>
    <row r="47" spans="1:5" ht="30">
      <c r="A47" s="27" t="s">
        <v>41</v>
      </c>
      <c r="B47" s="26">
        <f>E26</f>
        <v>15882.615000000002</v>
      </c>
    </row>
    <row r="48" spans="1:5">
      <c r="A48" s="15" t="s">
        <v>39</v>
      </c>
      <c r="B48" s="25">
        <f>B44+B46-B47</f>
        <v>12061.999999999996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6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9.75" customHeight="1">
      <c r="A2" s="73" t="s">
        <v>12</v>
      </c>
      <c r="B2" s="74"/>
      <c r="C2" s="74"/>
      <c r="D2" s="74"/>
      <c r="E2" s="74"/>
    </row>
    <row r="3" spans="1:5">
      <c r="A3" s="75" t="s">
        <v>55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7" t="s">
        <v>56</v>
      </c>
      <c r="E4" s="77"/>
    </row>
    <row r="5" spans="1:5">
      <c r="A5" s="32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4" t="s">
        <v>30</v>
      </c>
      <c r="B9" s="64"/>
      <c r="C9" s="64"/>
      <c r="D9" s="64"/>
      <c r="E9" s="64"/>
    </row>
    <row r="10" spans="1:5" ht="24.6" customHeight="1">
      <c r="A10" s="69" t="s">
        <v>14</v>
      </c>
      <c r="B10" s="70"/>
      <c r="C10" s="70"/>
      <c r="D10" s="70"/>
      <c r="E10" s="70"/>
    </row>
    <row r="11" spans="1:5" ht="33" customHeight="1">
      <c r="A11" s="64" t="s">
        <v>27</v>
      </c>
      <c r="B11" s="64"/>
      <c r="C11" s="64"/>
      <c r="D11" s="64"/>
      <c r="E11" s="64"/>
    </row>
    <row r="12" spans="1:5">
      <c r="A12" s="68" t="s">
        <v>15</v>
      </c>
      <c r="B12" s="71"/>
      <c r="C12" s="71"/>
      <c r="D12" s="71"/>
      <c r="E12" s="71"/>
    </row>
    <row r="13" spans="1:5" ht="18" customHeight="1">
      <c r="A13" s="64" t="s">
        <v>23</v>
      </c>
      <c r="B13" s="64"/>
      <c r="C13" s="64"/>
      <c r="D13" s="64"/>
      <c r="E13" s="64"/>
    </row>
    <row r="14" spans="1:5" ht="11.25" customHeight="1">
      <c r="A14" s="68" t="s">
        <v>2</v>
      </c>
      <c r="B14" s="71"/>
      <c r="C14" s="71"/>
      <c r="D14" s="71"/>
      <c r="E14" s="71"/>
    </row>
    <row r="15" spans="1:5">
      <c r="A15" s="64" t="s">
        <v>22</v>
      </c>
      <c r="B15" s="64"/>
      <c r="C15" s="64"/>
      <c r="D15" s="64"/>
      <c r="E15" s="64"/>
    </row>
    <row r="16" spans="1:5" ht="10.5" customHeight="1">
      <c r="A16" s="68" t="s">
        <v>16</v>
      </c>
      <c r="B16" s="71"/>
      <c r="C16" s="71"/>
      <c r="D16" s="71"/>
      <c r="E16" s="71"/>
    </row>
    <row r="17" spans="1:7" ht="30.75" customHeight="1">
      <c r="A17" s="64" t="s">
        <v>17</v>
      </c>
      <c r="B17" s="64"/>
      <c r="C17" s="64"/>
      <c r="D17" s="64"/>
      <c r="E17" s="64"/>
    </row>
    <row r="18" spans="1:7" ht="63.75" customHeight="1">
      <c r="A18" s="64" t="s">
        <v>28</v>
      </c>
      <c r="B18" s="64"/>
      <c r="C18" s="64"/>
      <c r="D18" s="64"/>
      <c r="E18" s="64"/>
    </row>
    <row r="19" spans="1:7" ht="33.75" customHeight="1">
      <c r="A19" s="62" t="s">
        <v>29</v>
      </c>
      <c r="B19" s="62"/>
      <c r="C19" s="62"/>
      <c r="D19" s="62"/>
      <c r="E19" s="62"/>
    </row>
    <row r="20" spans="1:7">
      <c r="A20" s="62"/>
      <c r="B20" s="62"/>
      <c r="C20" s="62"/>
      <c r="D20" s="62"/>
      <c r="E20" s="62"/>
      <c r="F20" s="2">
        <v>308.7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44</v>
      </c>
      <c r="C22" s="3" t="s">
        <v>4</v>
      </c>
      <c r="D22" s="3">
        <v>14.63</v>
      </c>
      <c r="E22" s="8">
        <f>D22*F20*G20</f>
        <v>13548.843000000001</v>
      </c>
    </row>
    <row r="23" spans="1:7" ht="15.6" customHeight="1">
      <c r="A23" s="7" t="s">
        <v>42</v>
      </c>
      <c r="B23" s="9" t="s">
        <v>24</v>
      </c>
      <c r="C23" s="3" t="s">
        <v>4</v>
      </c>
      <c r="D23" s="3">
        <v>3.9</v>
      </c>
      <c r="E23" s="8">
        <f>D23*F20*G20</f>
        <v>3611.7899999999995</v>
      </c>
    </row>
    <row r="24" spans="1:7">
      <c r="A24" s="7" t="s">
        <v>31</v>
      </c>
      <c r="B24" s="9" t="s">
        <v>57</v>
      </c>
      <c r="C24" s="3" t="s">
        <v>33</v>
      </c>
      <c r="D24" s="3"/>
      <c r="E24" s="8">
        <v>0</v>
      </c>
    </row>
    <row r="25" spans="1:7">
      <c r="A25" s="20"/>
      <c r="B25" s="9"/>
      <c r="C25" s="3"/>
      <c r="D25" s="3"/>
      <c r="E25" s="8"/>
    </row>
    <row r="26" spans="1:7" s="14" customFormat="1" ht="14.25">
      <c r="A26" s="10" t="s">
        <v>25</v>
      </c>
      <c r="B26" s="11"/>
      <c r="C26" s="12"/>
      <c r="D26" s="12"/>
      <c r="E26" s="13">
        <f>SUM(E22:E25)</f>
        <v>17160.633000000002</v>
      </c>
    </row>
    <row r="28" spans="1:7" ht="29.25" customHeight="1">
      <c r="A28" s="63" t="s">
        <v>58</v>
      </c>
      <c r="B28" s="63"/>
      <c r="C28" s="63"/>
      <c r="D28" s="63"/>
      <c r="E28" s="63"/>
    </row>
    <row r="29" spans="1:7" ht="32.25" customHeight="1">
      <c r="A29" s="64" t="s">
        <v>21</v>
      </c>
      <c r="B29" s="64"/>
      <c r="C29" s="64"/>
      <c r="D29" s="64"/>
      <c r="E29" s="64"/>
    </row>
    <row r="30" spans="1:7">
      <c r="A30" s="64" t="s">
        <v>20</v>
      </c>
      <c r="B30" s="64"/>
      <c r="C30" s="64"/>
      <c r="D30" s="64"/>
      <c r="E30" s="64"/>
    </row>
    <row r="31" spans="1:7" ht="30" customHeight="1">
      <c r="A31" s="64" t="s">
        <v>36</v>
      </c>
      <c r="B31" s="64"/>
      <c r="C31" s="64"/>
      <c r="D31" s="64"/>
      <c r="E31" s="64"/>
    </row>
    <row r="32" spans="1:7">
      <c r="A32" s="64" t="s">
        <v>18</v>
      </c>
      <c r="B32" s="64"/>
      <c r="C32" s="64"/>
      <c r="D32" s="64"/>
      <c r="E32" s="64"/>
    </row>
    <row r="33" spans="1:5">
      <c r="A33" s="65" t="s">
        <v>5</v>
      </c>
      <c r="B33" s="65"/>
      <c r="C33" s="65"/>
      <c r="D33" s="65"/>
      <c r="E33" s="65"/>
    </row>
    <row r="34" spans="1:5">
      <c r="A34" s="64" t="s">
        <v>18</v>
      </c>
      <c r="B34" s="64"/>
      <c r="C34" s="64"/>
      <c r="D34" s="64"/>
      <c r="E34" s="64"/>
    </row>
    <row r="35" spans="1:5">
      <c r="A35" s="66" t="s">
        <v>34</v>
      </c>
      <c r="B35" s="66"/>
      <c r="C35" s="66"/>
      <c r="D35" s="66"/>
      <c r="E35" s="5"/>
    </row>
    <row r="36" spans="1:5">
      <c r="B36" s="61" t="s">
        <v>19</v>
      </c>
      <c r="C36" s="61"/>
      <c r="D36" s="61"/>
      <c r="E36" s="6" t="s">
        <v>6</v>
      </c>
    </row>
    <row r="37" spans="1:5">
      <c r="A37" s="31"/>
      <c r="B37" s="31"/>
      <c r="C37" s="31"/>
      <c r="D37" s="31"/>
      <c r="E37" s="31"/>
    </row>
    <row r="38" spans="1:5">
      <c r="A38" s="67" t="s">
        <v>35</v>
      </c>
      <c r="B38" s="67"/>
      <c r="C38" s="67"/>
      <c r="D38" s="67"/>
      <c r="E38" s="5"/>
    </row>
    <row r="39" spans="1:5">
      <c r="B39" s="61" t="s">
        <v>19</v>
      </c>
      <c r="C39" s="61"/>
      <c r="D39" s="61"/>
      <c r="E39" s="6" t="s">
        <v>6</v>
      </c>
    </row>
    <row r="42" spans="1:5">
      <c r="A42" s="16" t="s">
        <v>40</v>
      </c>
    </row>
    <row r="43" spans="1:5">
      <c r="A43" s="14" t="s">
        <v>37</v>
      </c>
    </row>
    <row r="44" spans="1:5">
      <c r="A44" s="2" t="s">
        <v>43</v>
      </c>
      <c r="B44" s="25">
        <f>'2кв'!B48</f>
        <v>12061.999999999996</v>
      </c>
    </row>
    <row r="45" spans="1:5" ht="31.5">
      <c r="A45" s="17" t="s">
        <v>59</v>
      </c>
      <c r="B45" s="18"/>
    </row>
    <row r="46" spans="1:5">
      <c r="A46" s="2" t="s">
        <v>38</v>
      </c>
      <c r="B46" s="26">
        <v>17451.02</v>
      </c>
    </row>
    <row r="47" spans="1:5" ht="30">
      <c r="A47" s="30" t="s">
        <v>41</v>
      </c>
      <c r="B47" s="26">
        <f>E26</f>
        <v>17160.633000000002</v>
      </c>
    </row>
    <row r="48" spans="1:5">
      <c r="A48" s="15" t="s">
        <v>39</v>
      </c>
      <c r="B48" s="25">
        <f>B44+B46-B47</f>
        <v>12352.386999999995</v>
      </c>
    </row>
  </sheetData>
  <mergeCells count="30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31" zoomScaleSheetLayoutView="100" workbookViewId="0">
      <selection activeCell="B47" sqref="B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>
      <c r="A1" s="72" t="s">
        <v>11</v>
      </c>
      <c r="B1" s="72"/>
      <c r="C1" s="72"/>
      <c r="D1" s="72"/>
      <c r="E1" s="72"/>
    </row>
    <row r="2" spans="1:5" ht="39.75" customHeight="1">
      <c r="A2" s="73" t="s">
        <v>12</v>
      </c>
      <c r="B2" s="74"/>
      <c r="C2" s="74"/>
      <c r="D2" s="74"/>
      <c r="E2" s="74"/>
    </row>
    <row r="3" spans="1:5">
      <c r="A3" s="75" t="s">
        <v>82</v>
      </c>
      <c r="B3" s="75"/>
      <c r="C3" s="75"/>
      <c r="D3" s="75"/>
      <c r="E3" s="75"/>
    </row>
    <row r="4" spans="1:5" s="1" customFormat="1" ht="15.75">
      <c r="A4" s="24" t="s">
        <v>13</v>
      </c>
      <c r="B4" s="4"/>
      <c r="C4" s="4"/>
      <c r="D4" s="77" t="s">
        <v>83</v>
      </c>
      <c r="E4" s="77"/>
    </row>
    <row r="5" spans="1:5">
      <c r="A5" s="35"/>
      <c r="B5" s="4"/>
      <c r="C5" s="4"/>
      <c r="D5" s="4"/>
      <c r="E5" s="4"/>
    </row>
    <row r="6" spans="1:5">
      <c r="A6" s="64" t="s">
        <v>0</v>
      </c>
      <c r="B6" s="64"/>
      <c r="C6" s="64"/>
      <c r="D6" s="64"/>
      <c r="E6" s="64"/>
    </row>
    <row r="7" spans="1:5">
      <c r="A7" s="76" t="s">
        <v>26</v>
      </c>
      <c r="B7" s="76"/>
      <c r="C7" s="76"/>
      <c r="D7" s="76"/>
      <c r="E7" s="76"/>
    </row>
    <row r="8" spans="1:5">
      <c r="A8" s="68" t="s">
        <v>1</v>
      </c>
      <c r="B8" s="68"/>
      <c r="C8" s="68"/>
      <c r="D8" s="68"/>
      <c r="E8" s="68"/>
    </row>
    <row r="9" spans="1:5">
      <c r="A9" s="64" t="s">
        <v>30</v>
      </c>
      <c r="B9" s="64"/>
      <c r="C9" s="64"/>
      <c r="D9" s="64"/>
      <c r="E9" s="64"/>
    </row>
    <row r="10" spans="1:5" ht="24.6" customHeight="1">
      <c r="A10" s="69" t="s">
        <v>14</v>
      </c>
      <c r="B10" s="70"/>
      <c r="C10" s="70"/>
      <c r="D10" s="70"/>
      <c r="E10" s="70"/>
    </row>
    <row r="11" spans="1:5" ht="33" customHeight="1">
      <c r="A11" s="64" t="s">
        <v>27</v>
      </c>
      <c r="B11" s="64"/>
      <c r="C11" s="64"/>
      <c r="D11" s="64"/>
      <c r="E11" s="64"/>
    </row>
    <row r="12" spans="1:5">
      <c r="A12" s="68" t="s">
        <v>15</v>
      </c>
      <c r="B12" s="71"/>
      <c r="C12" s="71"/>
      <c r="D12" s="71"/>
      <c r="E12" s="71"/>
    </row>
    <row r="13" spans="1:5" ht="18" customHeight="1">
      <c r="A13" s="64" t="s">
        <v>23</v>
      </c>
      <c r="B13" s="64"/>
      <c r="C13" s="64"/>
      <c r="D13" s="64"/>
      <c r="E13" s="64"/>
    </row>
    <row r="14" spans="1:5" ht="11.25" customHeight="1">
      <c r="A14" s="68" t="s">
        <v>2</v>
      </c>
      <c r="B14" s="71"/>
      <c r="C14" s="71"/>
      <c r="D14" s="71"/>
      <c r="E14" s="71"/>
    </row>
    <row r="15" spans="1:5">
      <c r="A15" s="64" t="s">
        <v>22</v>
      </c>
      <c r="B15" s="64"/>
      <c r="C15" s="64"/>
      <c r="D15" s="64"/>
      <c r="E15" s="64"/>
    </row>
    <row r="16" spans="1:5" ht="10.5" customHeight="1">
      <c r="A16" s="68" t="s">
        <v>16</v>
      </c>
      <c r="B16" s="71"/>
      <c r="C16" s="71"/>
      <c r="D16" s="71"/>
      <c r="E16" s="71"/>
    </row>
    <row r="17" spans="1:7" ht="30.75" customHeight="1">
      <c r="A17" s="64" t="s">
        <v>17</v>
      </c>
      <c r="B17" s="64"/>
      <c r="C17" s="64"/>
      <c r="D17" s="64"/>
      <c r="E17" s="64"/>
    </row>
    <row r="18" spans="1:7" ht="63.75" customHeight="1">
      <c r="A18" s="64" t="s">
        <v>28</v>
      </c>
      <c r="B18" s="64"/>
      <c r="C18" s="64"/>
      <c r="D18" s="64"/>
      <c r="E18" s="64"/>
    </row>
    <row r="19" spans="1:7" ht="33.75" customHeight="1">
      <c r="A19" s="62" t="s">
        <v>29</v>
      </c>
      <c r="B19" s="62"/>
      <c r="C19" s="62"/>
      <c r="D19" s="62"/>
      <c r="E19" s="62"/>
    </row>
    <row r="20" spans="1:7">
      <c r="A20" s="62"/>
      <c r="B20" s="62"/>
      <c r="C20" s="62"/>
      <c r="D20" s="62"/>
      <c r="E20" s="62"/>
      <c r="F20" s="2">
        <v>308.7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45</v>
      </c>
      <c r="B22" s="9" t="s">
        <v>44</v>
      </c>
      <c r="C22" s="3" t="s">
        <v>4</v>
      </c>
      <c r="D22" s="3">
        <v>14.63</v>
      </c>
      <c r="E22" s="8">
        <f>D22*F20*G20</f>
        <v>13548.843000000001</v>
      </c>
    </row>
    <row r="23" spans="1:7" ht="15.6" customHeight="1">
      <c r="A23" s="7" t="s">
        <v>42</v>
      </c>
      <c r="B23" s="9" t="s">
        <v>24</v>
      </c>
      <c r="C23" s="3" t="s">
        <v>4</v>
      </c>
      <c r="D23" s="3">
        <v>3.9</v>
      </c>
      <c r="E23" s="8">
        <f>D23*F20*G20</f>
        <v>3611.7899999999995</v>
      </c>
    </row>
    <row r="24" spans="1:7">
      <c r="A24" s="7" t="s">
        <v>31</v>
      </c>
      <c r="B24" s="9" t="s">
        <v>84</v>
      </c>
      <c r="C24" s="3" t="s">
        <v>33</v>
      </c>
      <c r="D24" s="3"/>
      <c r="E24" s="8">
        <v>0</v>
      </c>
    </row>
    <row r="25" spans="1:7">
      <c r="A25" s="20"/>
      <c r="B25" s="9"/>
      <c r="C25" s="3"/>
      <c r="D25" s="3"/>
      <c r="E25" s="8"/>
    </row>
    <row r="26" spans="1:7" s="14" customFormat="1" ht="14.25">
      <c r="A26" s="10" t="s">
        <v>25</v>
      </c>
      <c r="B26" s="11"/>
      <c r="C26" s="12"/>
      <c r="D26" s="12"/>
      <c r="E26" s="13">
        <f>SUM(E22:E25)</f>
        <v>17160.633000000002</v>
      </c>
    </row>
    <row r="28" spans="1:7" ht="29.25" customHeight="1">
      <c r="A28" s="63" t="s">
        <v>58</v>
      </c>
      <c r="B28" s="63"/>
      <c r="C28" s="63"/>
      <c r="D28" s="63"/>
      <c r="E28" s="63"/>
    </row>
    <row r="29" spans="1:7" ht="32.25" customHeight="1">
      <c r="A29" s="64" t="s">
        <v>21</v>
      </c>
      <c r="B29" s="64"/>
      <c r="C29" s="64"/>
      <c r="D29" s="64"/>
      <c r="E29" s="64"/>
    </row>
    <row r="30" spans="1:7">
      <c r="A30" s="64" t="s">
        <v>20</v>
      </c>
      <c r="B30" s="64"/>
      <c r="C30" s="64"/>
      <c r="D30" s="64"/>
      <c r="E30" s="64"/>
    </row>
    <row r="31" spans="1:7" ht="30" customHeight="1">
      <c r="A31" s="64" t="s">
        <v>36</v>
      </c>
      <c r="B31" s="64"/>
      <c r="C31" s="64"/>
      <c r="D31" s="64"/>
      <c r="E31" s="64"/>
    </row>
    <row r="32" spans="1:7">
      <c r="A32" s="64" t="s">
        <v>18</v>
      </c>
      <c r="B32" s="64"/>
      <c r="C32" s="64"/>
      <c r="D32" s="64"/>
      <c r="E32" s="64"/>
    </row>
    <row r="33" spans="1:5">
      <c r="A33" s="65" t="s">
        <v>5</v>
      </c>
      <c r="B33" s="65"/>
      <c r="C33" s="65"/>
      <c r="D33" s="65"/>
      <c r="E33" s="65"/>
    </row>
    <row r="34" spans="1:5">
      <c r="A34" s="64" t="s">
        <v>18</v>
      </c>
      <c r="B34" s="64"/>
      <c r="C34" s="64"/>
      <c r="D34" s="64"/>
      <c r="E34" s="64"/>
    </row>
    <row r="35" spans="1:5">
      <c r="A35" s="66" t="s">
        <v>34</v>
      </c>
      <c r="B35" s="66"/>
      <c r="C35" s="66"/>
      <c r="D35" s="66"/>
      <c r="E35" s="5"/>
    </row>
    <row r="36" spans="1:5">
      <c r="B36" s="61" t="s">
        <v>19</v>
      </c>
      <c r="C36" s="61"/>
      <c r="D36" s="61"/>
      <c r="E36" s="6" t="s">
        <v>6</v>
      </c>
    </row>
    <row r="37" spans="1:5">
      <c r="A37" s="34"/>
      <c r="B37" s="34"/>
      <c r="C37" s="34"/>
      <c r="D37" s="34"/>
      <c r="E37" s="34"/>
    </row>
    <row r="38" spans="1:5">
      <c r="A38" s="67" t="s">
        <v>35</v>
      </c>
      <c r="B38" s="67"/>
      <c r="C38" s="67"/>
      <c r="D38" s="67"/>
      <c r="E38" s="5"/>
    </row>
    <row r="39" spans="1:5">
      <c r="B39" s="61" t="s">
        <v>19</v>
      </c>
      <c r="C39" s="61"/>
      <c r="D39" s="61"/>
      <c r="E39" s="6" t="s">
        <v>6</v>
      </c>
    </row>
    <row r="42" spans="1:5">
      <c r="A42" s="16" t="s">
        <v>40</v>
      </c>
    </row>
    <row r="43" spans="1:5">
      <c r="A43" s="14" t="s">
        <v>37</v>
      </c>
    </row>
    <row r="44" spans="1:5">
      <c r="A44" s="2" t="s">
        <v>43</v>
      </c>
      <c r="B44" s="25">
        <f>'3кв'!B48</f>
        <v>12352.386999999995</v>
      </c>
    </row>
    <row r="45" spans="1:5" ht="31.5">
      <c r="A45" s="17" t="s">
        <v>59</v>
      </c>
      <c r="B45" s="18"/>
    </row>
    <row r="46" spans="1:5">
      <c r="A46" s="2" t="s">
        <v>38</v>
      </c>
      <c r="B46" s="26">
        <v>19562.97</v>
      </c>
    </row>
    <row r="47" spans="1:5" ht="30">
      <c r="A47" s="33" t="s">
        <v>41</v>
      </c>
      <c r="B47" s="26">
        <f>E26</f>
        <v>17160.633000000002</v>
      </c>
    </row>
    <row r="48" spans="1:5">
      <c r="A48" s="15" t="s">
        <v>39</v>
      </c>
      <c r="B48" s="25">
        <f>B44+B46-B47</f>
        <v>14754.723999999995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8"/>
  <sheetViews>
    <sheetView tabSelected="1" view="pageBreakPreview" topLeftCell="A3" zoomScaleSheetLayoutView="100" workbookViewId="0">
      <selection activeCell="A33" sqref="A33:C36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0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78" t="s">
        <v>60</v>
      </c>
      <c r="B1" s="78"/>
      <c r="C1" s="78"/>
      <c r="D1" s="36"/>
    </row>
    <row r="2" spans="1:5">
      <c r="A2" s="79" t="s">
        <v>61</v>
      </c>
      <c r="B2" s="79"/>
      <c r="C2" s="79"/>
      <c r="D2" s="37"/>
    </row>
    <row r="3" spans="1:5">
      <c r="A3" s="79" t="s">
        <v>62</v>
      </c>
      <c r="B3" s="79"/>
      <c r="C3" s="79"/>
      <c r="D3" s="37"/>
    </row>
    <row r="4" spans="1:5">
      <c r="A4" s="78" t="s">
        <v>85</v>
      </c>
      <c r="B4" s="78"/>
      <c r="C4" s="78"/>
      <c r="D4" s="36"/>
    </row>
    <row r="5" spans="1:5">
      <c r="A5" s="80"/>
      <c r="B5" s="80"/>
      <c r="C5" s="80"/>
    </row>
    <row r="6" spans="1:5">
      <c r="A6" s="37"/>
      <c r="B6" s="38" t="s">
        <v>63</v>
      </c>
      <c r="C6" s="39">
        <f>'1кв'!B45</f>
        <v>10630.23</v>
      </c>
      <c r="D6" s="40"/>
    </row>
    <row r="7" spans="1:5">
      <c r="A7" s="37"/>
      <c r="B7" s="38" t="s">
        <v>86</v>
      </c>
      <c r="C7" s="39"/>
      <c r="D7" s="40"/>
    </row>
    <row r="8" spans="1:5">
      <c r="A8" s="41" t="s">
        <v>64</v>
      </c>
      <c r="B8" s="42" t="s">
        <v>65</v>
      </c>
      <c r="C8" s="43">
        <f>'1кв'!B47+'2кв'!B46+'3кв'!B46+'4кв'!B46</f>
        <v>71397.13</v>
      </c>
      <c r="D8" s="44"/>
    </row>
    <row r="9" spans="1:5">
      <c r="A9" s="45"/>
      <c r="B9" s="42" t="s">
        <v>66</v>
      </c>
      <c r="C9" s="39">
        <f>SUM(C8:C8)</f>
        <v>71397.13</v>
      </c>
      <c r="D9" s="40"/>
    </row>
    <row r="10" spans="1:5">
      <c r="B10" s="81"/>
      <c r="C10" s="82"/>
      <c r="D10" s="46"/>
    </row>
    <row r="11" spans="1:5">
      <c r="A11" s="47" t="s">
        <v>67</v>
      </c>
      <c r="B11" s="48" t="s">
        <v>68</v>
      </c>
      <c r="C11" s="49">
        <f>'1кв'!E22+'2кв'!E22+'3кв'!E22+'4кв'!E22</f>
        <v>52194.996000000006</v>
      </c>
      <c r="D11" s="46"/>
    </row>
    <row r="12" spans="1:5">
      <c r="B12" s="50" t="s">
        <v>42</v>
      </c>
      <c r="C12" s="49">
        <f>'1кв'!E23+'2кв'!E23+'3кв'!E23+'4кв'!E23</f>
        <v>13891.499999999998</v>
      </c>
      <c r="D12" s="46"/>
      <c r="E12" s="51"/>
    </row>
    <row r="13" spans="1:5" ht="31.5">
      <c r="B13" s="50" t="s">
        <v>69</v>
      </c>
      <c r="C13" s="49">
        <f>'1кв'!E24</f>
        <v>1186.1399999999999</v>
      </c>
      <c r="D13" s="46"/>
    </row>
    <row r="14" spans="1:5">
      <c r="A14" s="47"/>
      <c r="B14" s="52" t="s">
        <v>31</v>
      </c>
      <c r="C14" s="49">
        <v>0</v>
      </c>
      <c r="D14" s="46"/>
    </row>
    <row r="15" spans="1:5">
      <c r="A15" s="47"/>
      <c r="B15" s="53" t="s">
        <v>87</v>
      </c>
      <c r="C15" s="49">
        <v>0</v>
      </c>
      <c r="D15" s="46"/>
    </row>
    <row r="16" spans="1:5">
      <c r="A16" s="47"/>
      <c r="B16" s="53" t="s">
        <v>70</v>
      </c>
      <c r="C16" s="49"/>
      <c r="D16" s="46"/>
    </row>
    <row r="17" spans="1:5">
      <c r="A17" s="47"/>
      <c r="B17" s="54" t="s">
        <v>71</v>
      </c>
      <c r="C17" s="49"/>
      <c r="D17" s="46"/>
    </row>
    <row r="18" spans="1:5">
      <c r="A18" s="47"/>
      <c r="B18" s="53"/>
      <c r="C18" s="49"/>
      <c r="D18" s="46"/>
    </row>
    <row r="19" spans="1:5">
      <c r="B19" s="55" t="s">
        <v>72</v>
      </c>
      <c r="C19" s="39">
        <f>SUM(C11:C16)</f>
        <v>67272.635999999999</v>
      </c>
      <c r="D19" s="46"/>
      <c r="E19" s="51"/>
    </row>
    <row r="20" spans="1:5">
      <c r="B20" s="56" t="s">
        <v>73</v>
      </c>
      <c r="C20" s="57">
        <f>(C6+C9)-C19</f>
        <v>14754.724000000002</v>
      </c>
      <c r="D20" s="46"/>
    </row>
    <row r="21" spans="1:5">
      <c r="B21" s="41"/>
      <c r="C21" s="58"/>
      <c r="D21" s="46"/>
    </row>
    <row r="22" spans="1:5">
      <c r="B22" s="41" t="s">
        <v>74</v>
      </c>
      <c r="C22" s="41"/>
      <c r="D22" s="46"/>
    </row>
    <row r="23" spans="1:5">
      <c r="B23" s="41" t="s">
        <v>75</v>
      </c>
      <c r="C23" s="41">
        <v>6674.79</v>
      </c>
      <c r="D23" s="46"/>
    </row>
    <row r="24" spans="1:5">
      <c r="B24" s="59" t="s">
        <v>76</v>
      </c>
      <c r="C24" s="59">
        <v>7976.6</v>
      </c>
      <c r="D24" s="46"/>
    </row>
    <row r="25" spans="1:5">
      <c r="B25" s="41" t="s">
        <v>77</v>
      </c>
      <c r="C25" s="41">
        <f>C24-C23</f>
        <v>1301.8100000000004</v>
      </c>
      <c r="D25" s="46"/>
    </row>
    <row r="26" spans="1:5">
      <c r="B26" s="41"/>
      <c r="C26" s="58"/>
      <c r="D26" s="46"/>
    </row>
    <row r="27" spans="1:5">
      <c r="B27" s="41"/>
      <c r="C27" s="58"/>
      <c r="D27" s="46"/>
    </row>
    <row r="28" spans="1:5">
      <c r="B28" s="41"/>
      <c r="C28" s="58"/>
      <c r="D28" s="46"/>
    </row>
    <row r="29" spans="1:5">
      <c r="A29" s="1" t="s">
        <v>78</v>
      </c>
      <c r="B29" s="41" t="s">
        <v>79</v>
      </c>
      <c r="C29" s="58"/>
      <c r="D29" s="46"/>
    </row>
    <row r="30" spans="1:5">
      <c r="B30" s="41" t="s">
        <v>80</v>
      </c>
      <c r="C30" s="58"/>
      <c r="D30" s="46"/>
    </row>
    <row r="31" spans="1:5">
      <c r="B31" s="41" t="s">
        <v>81</v>
      </c>
      <c r="C31" s="58"/>
      <c r="D31" s="46"/>
    </row>
    <row r="32" spans="1:5">
      <c r="B32" s="41"/>
      <c r="C32" s="58"/>
      <c r="D32" s="46"/>
    </row>
    <row r="33" spans="1:4" ht="27.75" customHeight="1">
      <c r="A33" s="46"/>
      <c r="C33" s="1"/>
    </row>
    <row r="34" spans="1:4">
      <c r="A34" s="46"/>
      <c r="C34" s="1"/>
    </row>
    <row r="35" spans="1:4">
      <c r="A35" s="46"/>
      <c r="C35" s="1"/>
    </row>
    <row r="36" spans="1:4">
      <c r="A36" s="46"/>
      <c r="C36" s="1"/>
    </row>
    <row r="37" spans="1:4">
      <c r="B37" s="41"/>
      <c r="C37" s="58"/>
      <c r="D37" s="46"/>
    </row>
    <row r="38" spans="1:4">
      <c r="B38" s="41"/>
      <c r="C38" s="58"/>
      <c r="D38" s="46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2023-03-02T11:07:40Z</dcterms:modified>
</cp:coreProperties>
</file>