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21" r:id="rId1"/>
    <sheet name="2кв" sheetId="22" r:id="rId2"/>
    <sheet name="3кв" sheetId="23" r:id="rId3"/>
    <sheet name="4кв" sheetId="24" r:id="rId4"/>
    <sheet name="отчет" sheetId="25" r:id="rId5"/>
  </sheets>
  <externalReferences>
    <externalReference r:id="rId6"/>
  </externalReferences>
  <definedNames>
    <definedName name="_xlnm.Print_Area" localSheetId="0">'1кв'!$A$1:$E$44</definedName>
    <definedName name="_xlnm.Print_Area" localSheetId="1">'2кв'!$A$1:$E$43</definedName>
    <definedName name="_xlnm.Print_Area" localSheetId="2">'3кв'!$A$1:$E$43</definedName>
    <definedName name="_xlnm.Print_Area" localSheetId="3">'4кв'!$A$1:$E$43</definedName>
    <definedName name="_xlnm.Print_Area" localSheetId="4">отчет!$A$1:$C$38</definedName>
  </definedNames>
  <calcPr calcId="124519"/>
</workbook>
</file>

<file path=xl/calcChain.xml><?xml version="1.0" encoding="utf-8"?>
<calcChain xmlns="http://schemas.openxmlformats.org/spreadsheetml/2006/main">
  <c r="C15" i="25"/>
  <c r="B41" i="24" l="1"/>
  <c r="C8" i="25"/>
  <c r="C9" s="1"/>
  <c r="C6"/>
  <c r="C26"/>
  <c r="D20"/>
  <c r="E23" i="24" l="1"/>
  <c r="C14" i="25" s="1"/>
  <c r="C18"/>
  <c r="C16" s="1"/>
  <c r="E22" i="24"/>
  <c r="E21"/>
  <c r="E25" l="1"/>
  <c r="B42" s="1"/>
  <c r="E22" i="23"/>
  <c r="E21"/>
  <c r="E25" s="1"/>
  <c r="B42" s="1"/>
  <c r="E22" i="22" l="1"/>
  <c r="E21"/>
  <c r="E25" s="1"/>
  <c r="B42" s="1"/>
  <c r="E23" i="21" l="1"/>
  <c r="C12" i="25" s="1"/>
  <c r="E22" i="21"/>
  <c r="C13" i="25" s="1"/>
  <c r="E21" i="21"/>
  <c r="C11" i="25" s="1"/>
  <c r="C20" l="1"/>
  <c r="C21" s="1"/>
  <c r="E26" i="21"/>
  <c r="B43" s="1"/>
  <c r="B44" s="1"/>
  <c r="B39" i="22" s="1"/>
  <c r="B43" s="1"/>
  <c r="B39" i="23" s="1"/>
  <c r="B43" s="1"/>
  <c r="B39" i="24" s="1"/>
  <c r="B43" s="1"/>
</calcChain>
</file>

<file path=xl/sharedStrings.xml><?xml version="1.0" encoding="utf-8"?>
<sst xmlns="http://schemas.openxmlformats.org/spreadsheetml/2006/main" count="251" uniqueCount="93">
  <si>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</si>
  <si>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</si>
  <si>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</si>
  <si>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</si>
  <si>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</si>
  <si>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</si>
  <si>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</si>
  <si>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</si>
  <si>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</si>
  <si>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</si>
  <si>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</si>
  <si>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</si>
  <si>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</si>
  <si>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</si>
  <si>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</si>
  <si>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</si>
  <si>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</si>
  <si>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</si>
  <si>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</si>
  <si>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</si>
  <si>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</si>
  <si>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</si>
  <si>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</si>
  <si>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</si>
  <si>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</si>
  <si>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</si>
  <si>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</si>
  <si>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</si>
  <si>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</si>
  <si>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</si>
  <si>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</si>
  <si>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>в т.ч. Оплачено</t>
  </si>
  <si>
    <t xml:space="preserve">Итого остаток на конец квартала </t>
  </si>
  <si>
    <t>г. Россошь, ул. Островского, д. 89</t>
  </si>
  <si>
    <t>Общая площадь квартир - 1147,3</t>
  </si>
  <si>
    <t xml:space="preserve">  </t>
  </si>
  <si>
    <t>Расходы по ремонту и содержанию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</si>
  <si>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Зорецкого Дмитрия Ивановича</t>
    </r>
  </si>
  <si>
    <r>
      <t>являющегося собственником квартир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№2 от 31.07.2017г.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</si>
  <si>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01.08.2017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</si>
  <si>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Островского</t>
    </r>
  </si>
  <si>
    <t>ИТОГО, руб.</t>
  </si>
  <si>
    <t>Заказчик - Собственники МКД, в лице председателя совета МКД Зорецкого Д.И.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</si>
  <si>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</si>
  <si>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</si>
  <si>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</si>
  <si>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</si>
  <si>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Обработка подъездов хлорсодержащими растворами опрыскивание 1 раз в неделю</t>
  </si>
  <si>
    <t>Предъявлено 68700,3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</si>
  <si>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</si>
  <si>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</si>
  <si>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пятьдесят шесть тысяч сто шестнадцать рублей 40 копеек</t>
  </si>
  <si>
    <t>за 2 квартал 2022 года</t>
  </si>
  <si>
    <t>"30" 06 2022 г.</t>
  </si>
  <si>
    <t>2 квартал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</si>
  <si>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</si>
  <si>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</si>
  <si>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</si>
  <si>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пятьдесят шесть тысяч восемьсот двадцать семь рублей 51 копейка</t>
  </si>
  <si>
    <t>Предъявлено 72933,93</t>
  </si>
  <si>
    <t>за 4 квартал 2022 года</t>
  </si>
  <si>
    <t>"31" 12 2022 г.</t>
  </si>
  <si>
    <t>4 квартал</t>
  </si>
  <si>
    <t>ремонт половой плитки (смета)</t>
  </si>
  <si>
    <t>декабрь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</si>
  <si>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</si>
  <si>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</si>
  <si>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</si>
  <si>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</si>
  <si>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</si>
  <si>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</si>
  <si>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</si>
  <si>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</si>
  <si>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</si>
  <si>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</si>
  <si>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</si>
  <si>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</si>
  <si>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</si>
  <si>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</si>
  <si>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</si>
  <si>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</si>
  <si>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</si>
  <si>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</si>
  <si>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</si>
  <si>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</si>
  <si>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</si>
  <si>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</si>
  <si>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ул.Островского, д.89</t>
  </si>
  <si>
    <t>Начислено всего 283268,46</t>
  </si>
  <si>
    <t xml:space="preserve">Обработка подъездов хлорсодержащими растворами опрыскивание 1 раз в неделю </t>
  </si>
  <si>
    <t>Непредвиденные работы 0ч/ч</t>
  </si>
  <si>
    <t xml:space="preserve">           2. Всего за период с "01" 10 2022 г. по "31" 12 2022 г. выполнено работ (оказано услуг) на общую сумму шестьдесят две тысячи девятьсот двадцать один рубль 47 копеек.</t>
  </si>
  <si>
    <t>*ремонт половой плитки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</si>
</sst>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6" fillId="0" borderId="0"/>
    <xf numFmtId="0" fontId="17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5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/>
    </xf>
    <xf numFmtId="43" fontId="0" fillId="0" borderId="0" xfId="0" applyNumberFormat="1"/>
    <xf numFmtId="49" fontId="3" fillId="0" borderId="1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0" fillId="0" borderId="1" xfId="0" applyNumberFormat="1" applyBorder="1"/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l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2">
          <cell r="E22">
            <v>5211.2640000000001</v>
          </cell>
        </row>
        <row r="26">
          <cell r="E26">
            <v>8071.1040000000003</v>
          </cell>
        </row>
      </sheetData>
      <sheetData sheetId="1">
        <row r="22">
          <cell r="E22">
            <v>5211.2640000000001</v>
          </cell>
        </row>
        <row r="26">
          <cell r="E26">
            <v>8071.1040000000003</v>
          </cell>
        </row>
      </sheetData>
      <sheetData sheetId="2">
        <row r="22">
          <cell r="E22">
            <v>5624.3520000000008</v>
          </cell>
        </row>
        <row r="26">
          <cell r="E26">
            <v>8722.5120000000006</v>
          </cell>
        </row>
      </sheetData>
      <sheetData sheetId="3">
        <row r="22">
          <cell r="E22">
            <v>5624.3520000000008</v>
          </cell>
        </row>
        <row r="26">
          <cell r="E26">
            <v>16578.851999999999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topLeftCell="A28" zoomScaleSheetLayoutView="100" workbookViewId="0">
      <selection activeCell="D22" sqref="D22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>
      <c r="A1" s="58" t="s">
        <v>11</v>
      </c>
      <c r="B1" s="58"/>
      <c r="C1" s="58"/>
      <c r="D1" s="58"/>
      <c r="E1" s="58"/>
    </row>
    <row r="2" spans="1:5" ht="38.25" customHeight="1">
      <c r="A2" s="59" t="s">
        <v>12</v>
      </c>
      <c r="B2" s="60"/>
      <c r="C2" s="60"/>
      <c r="D2" s="60"/>
      <c r="E2" s="60"/>
    </row>
    <row r="3" spans="1:5">
      <c r="A3" s="61" t="s">
        <v>49</v>
      </c>
      <c r="B3" s="61"/>
      <c r="C3" s="61"/>
      <c r="D3" s="61"/>
      <c r="E3" s="61"/>
    </row>
    <row r="4" spans="1:5" s="1" customFormat="1" ht="29.25" customHeight="1">
      <c r="A4" s="19" t="s">
        <v>13</v>
      </c>
      <c r="B4" s="20"/>
      <c r="C4" s="20"/>
      <c r="D4" s="63" t="s">
        <v>50</v>
      </c>
      <c r="E4" s="63"/>
    </row>
    <row r="5" spans="1:5" ht="35.25" customHeight="1">
      <c r="A5" s="51" t="s">
        <v>0</v>
      </c>
      <c r="B5" s="51"/>
      <c r="C5" s="51"/>
      <c r="D5" s="51"/>
      <c r="E5" s="51"/>
    </row>
    <row r="6" spans="1:5" ht="13.9" customHeight="1">
      <c r="A6" s="62" t="s">
        <v>33</v>
      </c>
      <c r="B6" s="62"/>
      <c r="C6" s="62"/>
      <c r="D6" s="62"/>
      <c r="E6" s="62"/>
    </row>
    <row r="7" spans="1:5" ht="15.75" customHeight="1">
      <c r="A7" s="56" t="s">
        <v>1</v>
      </c>
      <c r="B7" s="56"/>
      <c r="C7" s="56"/>
      <c r="D7" s="56"/>
      <c r="E7" s="56"/>
    </row>
    <row r="8" spans="1:5" ht="13.9" customHeight="1">
      <c r="A8" s="51" t="s">
        <v>37</v>
      </c>
      <c r="B8" s="51"/>
      <c r="C8" s="51"/>
      <c r="D8" s="51"/>
      <c r="E8" s="51"/>
    </row>
    <row r="9" spans="1:5" ht="26.25" customHeight="1">
      <c r="A9" s="54" t="s">
        <v>14</v>
      </c>
      <c r="B9" s="55"/>
      <c r="C9" s="55"/>
      <c r="D9" s="55"/>
      <c r="E9" s="55"/>
    </row>
    <row r="10" spans="1:5" ht="30.75" customHeight="1">
      <c r="A10" s="51" t="s">
        <v>38</v>
      </c>
      <c r="B10" s="51"/>
      <c r="C10" s="51"/>
      <c r="D10" s="51"/>
      <c r="E10" s="51"/>
    </row>
    <row r="11" spans="1:5" ht="14.25" customHeight="1">
      <c r="A11" s="56" t="s">
        <v>15</v>
      </c>
      <c r="B11" s="57"/>
      <c r="C11" s="57"/>
      <c r="D11" s="57"/>
      <c r="E11" s="57"/>
    </row>
    <row r="12" spans="1:5" ht="13.9" customHeight="1">
      <c r="A12" s="51" t="s">
        <v>22</v>
      </c>
      <c r="B12" s="51"/>
      <c r="C12" s="51"/>
      <c r="D12" s="51"/>
      <c r="E12" s="51"/>
    </row>
    <row r="13" spans="1:5" ht="21" customHeight="1">
      <c r="A13" s="56" t="s">
        <v>2</v>
      </c>
      <c r="B13" s="57"/>
      <c r="C13" s="57"/>
      <c r="D13" s="57"/>
      <c r="E13" s="57"/>
    </row>
    <row r="14" spans="1:5" ht="14.25" customHeight="1">
      <c r="A14" s="51" t="s">
        <v>23</v>
      </c>
      <c r="B14" s="51"/>
      <c r="C14" s="51"/>
      <c r="D14" s="51"/>
      <c r="E14" s="51"/>
    </row>
    <row r="15" spans="1:5" ht="13.9" customHeight="1">
      <c r="A15" s="56" t="s">
        <v>16</v>
      </c>
      <c r="B15" s="57"/>
      <c r="C15" s="57"/>
      <c r="D15" s="57"/>
      <c r="E15" s="57"/>
    </row>
    <row r="16" spans="1:5" ht="32.25" customHeight="1">
      <c r="A16" s="51" t="s">
        <v>17</v>
      </c>
      <c r="B16" s="51"/>
      <c r="C16" s="51"/>
      <c r="D16" s="51"/>
      <c r="E16" s="51"/>
    </row>
    <row r="17" spans="1:7" ht="58.15" customHeight="1">
      <c r="A17" s="51" t="s">
        <v>39</v>
      </c>
      <c r="B17" s="51"/>
      <c r="C17" s="51"/>
      <c r="D17" s="51"/>
      <c r="E17" s="51"/>
    </row>
    <row r="18" spans="1:7" ht="36.75" customHeight="1">
      <c r="A18" s="53" t="s">
        <v>40</v>
      </c>
      <c r="B18" s="53"/>
      <c r="C18" s="53"/>
      <c r="D18" s="53"/>
      <c r="E18" s="53"/>
    </row>
    <row r="19" spans="1:7">
      <c r="A19" s="53"/>
      <c r="B19" s="53"/>
      <c r="C19" s="53"/>
      <c r="D19" s="53"/>
      <c r="E19" s="53"/>
      <c r="F19" s="2">
        <v>1147.3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18" t="s">
        <v>46</v>
      </c>
      <c r="B21" s="7" t="s">
        <v>44</v>
      </c>
      <c r="C21" s="3" t="s">
        <v>4</v>
      </c>
      <c r="D21" s="3">
        <v>11.65</v>
      </c>
      <c r="E21" s="6">
        <f>D21*F19*G19</f>
        <v>40098.135000000002</v>
      </c>
    </row>
    <row r="22" spans="1:7" ht="45">
      <c r="A22" s="5" t="s">
        <v>47</v>
      </c>
      <c r="B22" s="7" t="s">
        <v>26</v>
      </c>
      <c r="C22" s="3" t="s">
        <v>4</v>
      </c>
      <c r="D22" s="3"/>
      <c r="E22" s="6">
        <f>1179.18*3</f>
        <v>3537.54</v>
      </c>
    </row>
    <row r="23" spans="1:7">
      <c r="A23" s="5" t="s">
        <v>45</v>
      </c>
      <c r="B23" s="7" t="s">
        <v>24</v>
      </c>
      <c r="C23" s="3" t="s">
        <v>4</v>
      </c>
      <c r="D23" s="3">
        <v>3.6</v>
      </c>
      <c r="E23" s="6">
        <f>D23*F19*G19</f>
        <v>12390.84</v>
      </c>
    </row>
    <row r="24" spans="1:7">
      <c r="A24" s="5" t="s">
        <v>25</v>
      </c>
      <c r="B24" s="7" t="s">
        <v>26</v>
      </c>
      <c r="C24" s="3" t="s">
        <v>27</v>
      </c>
      <c r="D24" s="3"/>
      <c r="E24" s="6">
        <v>89.88</v>
      </c>
    </row>
    <row r="25" spans="1:7">
      <c r="A25" s="5"/>
      <c r="B25" s="7"/>
      <c r="C25" s="3"/>
      <c r="D25" s="3"/>
      <c r="E25" s="6"/>
    </row>
    <row r="26" spans="1:7" s="11" customFormat="1" ht="15.75">
      <c r="A26" s="17" t="s">
        <v>41</v>
      </c>
      <c r="B26" s="8"/>
      <c r="C26" s="9"/>
      <c r="D26" s="9"/>
      <c r="E26" s="10">
        <f>SUM(E21:E25)</f>
        <v>56116.394999999997</v>
      </c>
    </row>
    <row r="27" spans="1:7" ht="30.75" customHeight="1">
      <c r="A27" s="50" t="s">
        <v>51</v>
      </c>
      <c r="B27" s="50"/>
      <c r="C27" s="50"/>
      <c r="D27" s="50"/>
      <c r="E27" s="50"/>
    </row>
    <row r="28" spans="1:7" ht="30.75" customHeight="1">
      <c r="A28" s="51" t="s">
        <v>21</v>
      </c>
      <c r="B28" s="51"/>
      <c r="C28" s="51"/>
      <c r="D28" s="51"/>
      <c r="E28" s="51"/>
    </row>
    <row r="29" spans="1:7">
      <c r="A29" s="51" t="s">
        <v>20</v>
      </c>
      <c r="B29" s="51"/>
      <c r="C29" s="51"/>
      <c r="D29" s="51"/>
      <c r="E29" s="51"/>
    </row>
    <row r="30" spans="1:7" ht="32.25" customHeight="1">
      <c r="A30" s="51" t="s">
        <v>28</v>
      </c>
      <c r="B30" s="51"/>
      <c r="C30" s="51"/>
      <c r="D30" s="51"/>
      <c r="E30" s="51"/>
    </row>
    <row r="31" spans="1:7">
      <c r="A31" s="52" t="s">
        <v>5</v>
      </c>
      <c r="B31" s="52"/>
      <c r="C31" s="52"/>
      <c r="D31" s="52"/>
      <c r="E31" s="52"/>
    </row>
    <row r="32" spans="1:7">
      <c r="A32" s="51" t="s">
        <v>18</v>
      </c>
      <c r="B32" s="51"/>
      <c r="C32" s="51"/>
      <c r="D32" s="51"/>
      <c r="E32" s="51"/>
    </row>
    <row r="33" spans="1:5">
      <c r="A33" s="48" t="s">
        <v>29</v>
      </c>
      <c r="B33" s="48"/>
      <c r="C33" s="48"/>
      <c r="D33" s="48"/>
      <c r="E33" s="48"/>
    </row>
    <row r="34" spans="1:5">
      <c r="B34" s="49" t="s">
        <v>19</v>
      </c>
      <c r="C34" s="49"/>
      <c r="D34" s="49"/>
      <c r="E34" s="4" t="s">
        <v>6</v>
      </c>
    </row>
    <row r="35" spans="1:5">
      <c r="A35" s="21"/>
      <c r="B35" s="21"/>
      <c r="C35" s="21"/>
      <c r="D35" s="21"/>
      <c r="E35" s="21"/>
    </row>
    <row r="36" spans="1:5">
      <c r="A36" s="48" t="s">
        <v>42</v>
      </c>
      <c r="B36" s="48"/>
      <c r="C36" s="48"/>
      <c r="D36" s="48"/>
      <c r="E36" s="48"/>
    </row>
    <row r="37" spans="1:5">
      <c r="B37" s="49" t="s">
        <v>19</v>
      </c>
      <c r="C37" s="49"/>
      <c r="D37" s="49"/>
      <c r="E37" s="4" t="s">
        <v>6</v>
      </c>
    </row>
    <row r="38" spans="1:5">
      <c r="A38" s="16" t="s">
        <v>34</v>
      </c>
    </row>
    <row r="39" spans="1:5">
      <c r="A39" s="11" t="s">
        <v>30</v>
      </c>
    </row>
    <row r="40" spans="1:5">
      <c r="A40" s="2" t="s">
        <v>43</v>
      </c>
      <c r="B40" s="12">
        <v>18440.7</v>
      </c>
    </row>
    <row r="41" spans="1:5" ht="15.75">
      <c r="A41" s="13" t="s">
        <v>48</v>
      </c>
      <c r="B41" s="14"/>
    </row>
    <row r="42" spans="1:5">
      <c r="A42" s="2" t="s">
        <v>31</v>
      </c>
      <c r="B42" s="14">
        <v>69498.73</v>
      </c>
    </row>
    <row r="43" spans="1:5">
      <c r="A43" s="2" t="s">
        <v>36</v>
      </c>
      <c r="B43" s="14">
        <f>E26</f>
        <v>56116.394999999997</v>
      </c>
    </row>
    <row r="44" spans="1:5">
      <c r="A44" s="15" t="s">
        <v>32</v>
      </c>
      <c r="B44" s="12">
        <f>B40+B42-B43</f>
        <v>31823.034999999996</v>
      </c>
      <c r="D44" s="2" t="s">
        <v>35</v>
      </c>
    </row>
  </sheetData>
  <mergeCells count="29">
    <mergeCell ref="A7:E7"/>
    <mergeCell ref="A1:E1"/>
    <mergeCell ref="A2:E2"/>
    <mergeCell ref="A3:E3"/>
    <mergeCell ref="A5:E5"/>
    <mergeCell ref="A6:E6"/>
    <mergeCell ref="D4:E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3:E33"/>
    <mergeCell ref="B34:D34"/>
    <mergeCell ref="A36:E36"/>
    <mergeCell ref="B37:D37"/>
    <mergeCell ref="A27:E27"/>
    <mergeCell ref="A28:E28"/>
    <mergeCell ref="A29:E29"/>
    <mergeCell ref="A30:E30"/>
    <mergeCell ref="A31:E31"/>
    <mergeCell ref="A32:E3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view="pageBreakPreview" topLeftCell="A28" zoomScaleSheetLayoutView="100" workbookViewId="0">
      <selection activeCell="B40" sqref="B4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>
      <c r="A1" s="58" t="s">
        <v>11</v>
      </c>
      <c r="B1" s="58"/>
      <c r="C1" s="58"/>
      <c r="D1" s="58"/>
      <c r="E1" s="58"/>
    </row>
    <row r="2" spans="1:5" ht="38.25" customHeight="1">
      <c r="A2" s="59" t="s">
        <v>12</v>
      </c>
      <c r="B2" s="60"/>
      <c r="C2" s="60"/>
      <c r="D2" s="60"/>
      <c r="E2" s="60"/>
    </row>
    <row r="3" spans="1:5">
      <c r="A3" s="61" t="s">
        <v>52</v>
      </c>
      <c r="B3" s="61"/>
      <c r="C3" s="61"/>
      <c r="D3" s="61"/>
      <c r="E3" s="61"/>
    </row>
    <row r="4" spans="1:5" s="1" customFormat="1" ht="29.25" customHeight="1">
      <c r="A4" s="19" t="s">
        <v>13</v>
      </c>
      <c r="B4" s="20"/>
      <c r="C4" s="20"/>
      <c r="D4" s="63" t="s">
        <v>53</v>
      </c>
      <c r="E4" s="63"/>
    </row>
    <row r="5" spans="1:5" ht="35.25" customHeight="1">
      <c r="A5" s="51" t="s">
        <v>0</v>
      </c>
      <c r="B5" s="51"/>
      <c r="C5" s="51"/>
      <c r="D5" s="51"/>
      <c r="E5" s="51"/>
    </row>
    <row r="6" spans="1:5" ht="13.9" customHeight="1">
      <c r="A6" s="62" t="s">
        <v>33</v>
      </c>
      <c r="B6" s="62"/>
      <c r="C6" s="62"/>
      <c r="D6" s="62"/>
      <c r="E6" s="62"/>
    </row>
    <row r="7" spans="1:5" ht="15.75" customHeight="1">
      <c r="A7" s="56" t="s">
        <v>1</v>
      </c>
      <c r="B7" s="56"/>
      <c r="C7" s="56"/>
      <c r="D7" s="56"/>
      <c r="E7" s="56"/>
    </row>
    <row r="8" spans="1:5" ht="13.9" customHeight="1">
      <c r="A8" s="51" t="s">
        <v>37</v>
      </c>
      <c r="B8" s="51"/>
      <c r="C8" s="51"/>
      <c r="D8" s="51"/>
      <c r="E8" s="51"/>
    </row>
    <row r="9" spans="1:5" ht="26.25" customHeight="1">
      <c r="A9" s="54" t="s">
        <v>14</v>
      </c>
      <c r="B9" s="55"/>
      <c r="C9" s="55"/>
      <c r="D9" s="55"/>
      <c r="E9" s="55"/>
    </row>
    <row r="10" spans="1:5" ht="30.75" customHeight="1">
      <c r="A10" s="51" t="s">
        <v>38</v>
      </c>
      <c r="B10" s="51"/>
      <c r="C10" s="51"/>
      <c r="D10" s="51"/>
      <c r="E10" s="51"/>
    </row>
    <row r="11" spans="1:5" ht="14.25" customHeight="1">
      <c r="A11" s="56" t="s">
        <v>15</v>
      </c>
      <c r="B11" s="57"/>
      <c r="C11" s="57"/>
      <c r="D11" s="57"/>
      <c r="E11" s="57"/>
    </row>
    <row r="12" spans="1:5" ht="13.9" customHeight="1">
      <c r="A12" s="51" t="s">
        <v>22</v>
      </c>
      <c r="B12" s="51"/>
      <c r="C12" s="51"/>
      <c r="D12" s="51"/>
      <c r="E12" s="51"/>
    </row>
    <row r="13" spans="1:5" ht="21" customHeight="1">
      <c r="A13" s="56" t="s">
        <v>2</v>
      </c>
      <c r="B13" s="57"/>
      <c r="C13" s="57"/>
      <c r="D13" s="57"/>
      <c r="E13" s="57"/>
    </row>
    <row r="14" spans="1:5" ht="14.25" customHeight="1">
      <c r="A14" s="51" t="s">
        <v>23</v>
      </c>
      <c r="B14" s="51"/>
      <c r="C14" s="51"/>
      <c r="D14" s="51"/>
      <c r="E14" s="51"/>
    </row>
    <row r="15" spans="1:5" ht="13.9" customHeight="1">
      <c r="A15" s="56" t="s">
        <v>16</v>
      </c>
      <c r="B15" s="57"/>
      <c r="C15" s="57"/>
      <c r="D15" s="57"/>
      <c r="E15" s="57"/>
    </row>
    <row r="16" spans="1:5" ht="32.25" customHeight="1">
      <c r="A16" s="51" t="s">
        <v>17</v>
      </c>
      <c r="B16" s="51"/>
      <c r="C16" s="51"/>
      <c r="D16" s="51"/>
      <c r="E16" s="51"/>
    </row>
    <row r="17" spans="1:7" ht="58.15" customHeight="1">
      <c r="A17" s="51" t="s">
        <v>39</v>
      </c>
      <c r="B17" s="51"/>
      <c r="C17" s="51"/>
      <c r="D17" s="51"/>
      <c r="E17" s="51"/>
    </row>
    <row r="18" spans="1:7" ht="36.75" customHeight="1">
      <c r="A18" s="53" t="s">
        <v>40</v>
      </c>
      <c r="B18" s="53"/>
      <c r="C18" s="53"/>
      <c r="D18" s="53"/>
      <c r="E18" s="53"/>
    </row>
    <row r="19" spans="1:7">
      <c r="A19" s="53"/>
      <c r="B19" s="53"/>
      <c r="C19" s="53"/>
      <c r="D19" s="53"/>
      <c r="E19" s="53"/>
      <c r="F19" s="2">
        <v>1147.3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18" t="s">
        <v>46</v>
      </c>
      <c r="B21" s="7" t="s">
        <v>44</v>
      </c>
      <c r="C21" s="3" t="s">
        <v>4</v>
      </c>
      <c r="D21" s="3">
        <v>11.65</v>
      </c>
      <c r="E21" s="6">
        <f>D21*F19*G19</f>
        <v>40098.135000000002</v>
      </c>
    </row>
    <row r="22" spans="1:7">
      <c r="A22" s="5" t="s">
        <v>45</v>
      </c>
      <c r="B22" s="7" t="s">
        <v>24</v>
      </c>
      <c r="C22" s="3" t="s">
        <v>4</v>
      </c>
      <c r="D22" s="3">
        <v>3.6</v>
      </c>
      <c r="E22" s="6">
        <f>D22*F19*G19</f>
        <v>12390.84</v>
      </c>
    </row>
    <row r="23" spans="1:7">
      <c r="A23" s="5" t="s">
        <v>25</v>
      </c>
      <c r="B23" s="7" t="s">
        <v>54</v>
      </c>
      <c r="C23" s="3" t="s">
        <v>27</v>
      </c>
      <c r="D23" s="3"/>
      <c r="E23" s="6">
        <v>89.88</v>
      </c>
    </row>
    <row r="24" spans="1:7">
      <c r="A24" s="5"/>
      <c r="B24" s="7"/>
      <c r="C24" s="3"/>
      <c r="D24" s="3"/>
      <c r="E24" s="6"/>
    </row>
    <row r="25" spans="1:7" s="11" customFormat="1" ht="15.75">
      <c r="A25" s="17" t="s">
        <v>41</v>
      </c>
      <c r="B25" s="8"/>
      <c r="C25" s="9"/>
      <c r="D25" s="9"/>
      <c r="E25" s="10">
        <f>SUM(E21:E24)</f>
        <v>52578.855000000003</v>
      </c>
    </row>
    <row r="26" spans="1:7" ht="30.75" customHeight="1">
      <c r="A26" s="50" t="s">
        <v>51</v>
      </c>
      <c r="B26" s="50"/>
      <c r="C26" s="50"/>
      <c r="D26" s="50"/>
      <c r="E26" s="50"/>
    </row>
    <row r="27" spans="1:7" ht="30.75" customHeight="1">
      <c r="A27" s="51" t="s">
        <v>21</v>
      </c>
      <c r="B27" s="51"/>
      <c r="C27" s="51"/>
      <c r="D27" s="51"/>
      <c r="E27" s="51"/>
    </row>
    <row r="28" spans="1:7">
      <c r="A28" s="51" t="s">
        <v>20</v>
      </c>
      <c r="B28" s="51"/>
      <c r="C28" s="51"/>
      <c r="D28" s="51"/>
      <c r="E28" s="51"/>
    </row>
    <row r="29" spans="1:7" ht="32.25" customHeight="1">
      <c r="A29" s="51" t="s">
        <v>28</v>
      </c>
      <c r="B29" s="51"/>
      <c r="C29" s="51"/>
      <c r="D29" s="51"/>
      <c r="E29" s="51"/>
    </row>
    <row r="30" spans="1:7">
      <c r="A30" s="52" t="s">
        <v>5</v>
      </c>
      <c r="B30" s="52"/>
      <c r="C30" s="52"/>
      <c r="D30" s="52"/>
      <c r="E30" s="52"/>
    </row>
    <row r="31" spans="1:7">
      <c r="A31" s="51" t="s">
        <v>18</v>
      </c>
      <c r="B31" s="51"/>
      <c r="C31" s="51"/>
      <c r="D31" s="51"/>
      <c r="E31" s="51"/>
    </row>
    <row r="32" spans="1:7">
      <c r="A32" s="48" t="s">
        <v>29</v>
      </c>
      <c r="B32" s="48"/>
      <c r="C32" s="48"/>
      <c r="D32" s="48"/>
      <c r="E32" s="48"/>
    </row>
    <row r="33" spans="1:5">
      <c r="B33" s="49" t="s">
        <v>19</v>
      </c>
      <c r="C33" s="49"/>
      <c r="D33" s="49"/>
      <c r="E33" s="4" t="s">
        <v>6</v>
      </c>
    </row>
    <row r="34" spans="1:5">
      <c r="A34" s="22"/>
      <c r="B34" s="22"/>
      <c r="C34" s="22"/>
      <c r="D34" s="22"/>
      <c r="E34" s="22"/>
    </row>
    <row r="35" spans="1:5">
      <c r="A35" s="48" t="s">
        <v>42</v>
      </c>
      <c r="B35" s="48"/>
      <c r="C35" s="48"/>
      <c r="D35" s="48"/>
      <c r="E35" s="48"/>
    </row>
    <row r="36" spans="1:5">
      <c r="B36" s="49" t="s">
        <v>19</v>
      </c>
      <c r="C36" s="49"/>
      <c r="D36" s="49"/>
      <c r="E36" s="4" t="s">
        <v>6</v>
      </c>
    </row>
    <row r="37" spans="1:5">
      <c r="A37" s="16" t="s">
        <v>34</v>
      </c>
    </row>
    <row r="38" spans="1:5">
      <c r="A38" s="11" t="s">
        <v>30</v>
      </c>
    </row>
    <row r="39" spans="1:5">
      <c r="A39" s="2" t="s">
        <v>43</v>
      </c>
      <c r="B39" s="12">
        <f>'1кв'!B44</f>
        <v>31823.034999999996</v>
      </c>
    </row>
    <row r="40" spans="1:5" ht="15.75">
      <c r="A40" s="13" t="s">
        <v>48</v>
      </c>
      <c r="B40" s="14"/>
    </row>
    <row r="41" spans="1:5">
      <c r="A41" s="2" t="s">
        <v>31</v>
      </c>
      <c r="B41" s="14">
        <v>69498.73</v>
      </c>
    </row>
    <row r="42" spans="1:5">
      <c r="A42" s="2" t="s">
        <v>36</v>
      </c>
      <c r="B42" s="14">
        <f>E25</f>
        <v>52578.855000000003</v>
      </c>
    </row>
    <row r="43" spans="1:5">
      <c r="A43" s="15" t="s">
        <v>32</v>
      </c>
      <c r="B43" s="12">
        <f>B39+B41-B42</f>
        <v>48742.909999999982</v>
      </c>
      <c r="D43" s="2" t="s">
        <v>35</v>
      </c>
    </row>
  </sheetData>
  <mergeCells count="29">
    <mergeCell ref="A31:E31"/>
    <mergeCell ref="A32:E32"/>
    <mergeCell ref="B33:D33"/>
    <mergeCell ref="A35:E35"/>
    <mergeCell ref="B36:D36"/>
    <mergeCell ref="A30:E30"/>
    <mergeCell ref="A13:E13"/>
    <mergeCell ref="A14:E14"/>
    <mergeCell ref="A15:E15"/>
    <mergeCell ref="A16:E16"/>
    <mergeCell ref="A17:E17"/>
    <mergeCell ref="A18:E18"/>
    <mergeCell ref="A19:E19"/>
    <mergeCell ref="A26:E26"/>
    <mergeCell ref="A27:E27"/>
    <mergeCell ref="A28:E28"/>
    <mergeCell ref="A29:E29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view="pageBreakPreview" topLeftCell="A34" zoomScaleSheetLayoutView="100" workbookViewId="0">
      <selection activeCell="E21" sqref="E21:E23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>
      <c r="A1" s="58" t="s">
        <v>11</v>
      </c>
      <c r="B1" s="58"/>
      <c r="C1" s="58"/>
      <c r="D1" s="58"/>
      <c r="E1" s="58"/>
    </row>
    <row r="2" spans="1:5" ht="38.25" customHeight="1">
      <c r="A2" s="59" t="s">
        <v>12</v>
      </c>
      <c r="B2" s="60"/>
      <c r="C2" s="60"/>
      <c r="D2" s="60"/>
      <c r="E2" s="60"/>
    </row>
    <row r="3" spans="1:5">
      <c r="A3" s="61" t="s">
        <v>55</v>
      </c>
      <c r="B3" s="61"/>
      <c r="C3" s="61"/>
      <c r="D3" s="61"/>
      <c r="E3" s="61"/>
    </row>
    <row r="4" spans="1:5" s="1" customFormat="1" ht="15.75">
      <c r="A4" s="19" t="s">
        <v>13</v>
      </c>
      <c r="B4" s="20"/>
      <c r="C4" s="20"/>
      <c r="D4" s="63" t="s">
        <v>56</v>
      </c>
      <c r="E4" s="63"/>
    </row>
    <row r="5" spans="1:5" ht="35.25" customHeight="1">
      <c r="A5" s="51" t="s">
        <v>0</v>
      </c>
      <c r="B5" s="51"/>
      <c r="C5" s="51"/>
      <c r="D5" s="51"/>
      <c r="E5" s="51"/>
    </row>
    <row r="6" spans="1:5" ht="13.9" customHeight="1">
      <c r="A6" s="62" t="s">
        <v>33</v>
      </c>
      <c r="B6" s="62"/>
      <c r="C6" s="62"/>
      <c r="D6" s="62"/>
      <c r="E6" s="62"/>
    </row>
    <row r="7" spans="1:5" ht="15.75" customHeight="1">
      <c r="A7" s="56" t="s">
        <v>1</v>
      </c>
      <c r="B7" s="56"/>
      <c r="C7" s="56"/>
      <c r="D7" s="56"/>
      <c r="E7" s="56"/>
    </row>
    <row r="8" spans="1:5" ht="13.9" customHeight="1">
      <c r="A8" s="51" t="s">
        <v>37</v>
      </c>
      <c r="B8" s="51"/>
      <c r="C8" s="51"/>
      <c r="D8" s="51"/>
      <c r="E8" s="51"/>
    </row>
    <row r="9" spans="1:5" ht="26.25" customHeight="1">
      <c r="A9" s="54" t="s">
        <v>14</v>
      </c>
      <c r="B9" s="55"/>
      <c r="C9" s="55"/>
      <c r="D9" s="55"/>
      <c r="E9" s="55"/>
    </row>
    <row r="10" spans="1:5" ht="30.75" customHeight="1">
      <c r="A10" s="51" t="s">
        <v>38</v>
      </c>
      <c r="B10" s="51"/>
      <c r="C10" s="51"/>
      <c r="D10" s="51"/>
      <c r="E10" s="51"/>
    </row>
    <row r="11" spans="1:5" ht="14.25" customHeight="1">
      <c r="A11" s="56" t="s">
        <v>15</v>
      </c>
      <c r="B11" s="57"/>
      <c r="C11" s="57"/>
      <c r="D11" s="57"/>
      <c r="E11" s="57"/>
    </row>
    <row r="12" spans="1:5" ht="13.9" customHeight="1">
      <c r="A12" s="51" t="s">
        <v>22</v>
      </c>
      <c r="B12" s="51"/>
      <c r="C12" s="51"/>
      <c r="D12" s="51"/>
      <c r="E12" s="51"/>
    </row>
    <row r="13" spans="1:5" ht="21" customHeight="1">
      <c r="A13" s="56" t="s">
        <v>2</v>
      </c>
      <c r="B13" s="57"/>
      <c r="C13" s="57"/>
      <c r="D13" s="57"/>
      <c r="E13" s="57"/>
    </row>
    <row r="14" spans="1:5" ht="14.25" customHeight="1">
      <c r="A14" s="51" t="s">
        <v>23</v>
      </c>
      <c r="B14" s="51"/>
      <c r="C14" s="51"/>
      <c r="D14" s="51"/>
      <c r="E14" s="51"/>
    </row>
    <row r="15" spans="1:5" ht="13.9" customHeight="1">
      <c r="A15" s="56" t="s">
        <v>16</v>
      </c>
      <c r="B15" s="57"/>
      <c r="C15" s="57"/>
      <c r="D15" s="57"/>
      <c r="E15" s="57"/>
    </row>
    <row r="16" spans="1:5" ht="32.25" customHeight="1">
      <c r="A16" s="51" t="s">
        <v>17</v>
      </c>
      <c r="B16" s="51"/>
      <c r="C16" s="51"/>
      <c r="D16" s="51"/>
      <c r="E16" s="51"/>
    </row>
    <row r="17" spans="1:7" ht="58.15" customHeight="1">
      <c r="A17" s="51" t="s">
        <v>39</v>
      </c>
      <c r="B17" s="51"/>
      <c r="C17" s="51"/>
      <c r="D17" s="51"/>
      <c r="E17" s="51"/>
    </row>
    <row r="18" spans="1:7" ht="36.75" customHeight="1">
      <c r="A18" s="53" t="s">
        <v>40</v>
      </c>
      <c r="B18" s="53"/>
      <c r="C18" s="53"/>
      <c r="D18" s="53"/>
      <c r="E18" s="53"/>
    </row>
    <row r="19" spans="1:7">
      <c r="A19" s="53"/>
      <c r="B19" s="53"/>
      <c r="C19" s="53"/>
      <c r="D19" s="53"/>
      <c r="E19" s="53"/>
      <c r="F19" s="2">
        <v>1147.3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18" t="s">
        <v>46</v>
      </c>
      <c r="B21" s="7" t="s">
        <v>44</v>
      </c>
      <c r="C21" s="3" t="s">
        <v>4</v>
      </c>
      <c r="D21" s="3">
        <v>12.58</v>
      </c>
      <c r="E21" s="6">
        <f>D21*F19*G19</f>
        <v>43299.101999999999</v>
      </c>
    </row>
    <row r="22" spans="1:7">
      <c r="A22" s="5" t="s">
        <v>45</v>
      </c>
      <c r="B22" s="7" t="s">
        <v>24</v>
      </c>
      <c r="C22" s="3" t="s">
        <v>4</v>
      </c>
      <c r="D22" s="3">
        <v>3.9</v>
      </c>
      <c r="E22" s="6">
        <f>D22*F19*G19</f>
        <v>13423.409999999998</v>
      </c>
    </row>
    <row r="23" spans="1:7">
      <c r="A23" s="5" t="s">
        <v>25</v>
      </c>
      <c r="B23" s="7" t="s">
        <v>57</v>
      </c>
      <c r="C23" s="3" t="s">
        <v>27</v>
      </c>
      <c r="D23" s="3"/>
      <c r="E23" s="6">
        <v>105</v>
      </c>
    </row>
    <row r="24" spans="1:7">
      <c r="A24" s="5"/>
      <c r="B24" s="7"/>
      <c r="C24" s="3"/>
      <c r="D24" s="3"/>
      <c r="E24" s="6"/>
    </row>
    <row r="25" spans="1:7" s="11" customFormat="1" ht="15.75">
      <c r="A25" s="17" t="s">
        <v>41</v>
      </c>
      <c r="B25" s="8"/>
      <c r="C25" s="9"/>
      <c r="D25" s="9"/>
      <c r="E25" s="10">
        <f>SUM(E21:E24)</f>
        <v>56827.511999999995</v>
      </c>
    </row>
    <row r="26" spans="1:7" ht="30.75" customHeight="1">
      <c r="A26" s="50" t="s">
        <v>58</v>
      </c>
      <c r="B26" s="50"/>
      <c r="C26" s="50"/>
      <c r="D26" s="50"/>
      <c r="E26" s="50"/>
    </row>
    <row r="27" spans="1:7" ht="30.75" customHeight="1">
      <c r="A27" s="51" t="s">
        <v>21</v>
      </c>
      <c r="B27" s="51"/>
      <c r="C27" s="51"/>
      <c r="D27" s="51"/>
      <c r="E27" s="51"/>
    </row>
    <row r="28" spans="1:7">
      <c r="A28" s="51" t="s">
        <v>20</v>
      </c>
      <c r="B28" s="51"/>
      <c r="C28" s="51"/>
      <c r="D28" s="51"/>
      <c r="E28" s="51"/>
    </row>
    <row r="29" spans="1:7" ht="32.25" customHeight="1">
      <c r="A29" s="51" t="s">
        <v>28</v>
      </c>
      <c r="B29" s="51"/>
      <c r="C29" s="51"/>
      <c r="D29" s="51"/>
      <c r="E29" s="51"/>
    </row>
    <row r="30" spans="1:7">
      <c r="A30" s="52" t="s">
        <v>5</v>
      </c>
      <c r="B30" s="52"/>
      <c r="C30" s="52"/>
      <c r="D30" s="52"/>
      <c r="E30" s="52"/>
    </row>
    <row r="31" spans="1:7">
      <c r="A31" s="51" t="s">
        <v>18</v>
      </c>
      <c r="B31" s="51"/>
      <c r="C31" s="51"/>
      <c r="D31" s="51"/>
      <c r="E31" s="51"/>
    </row>
    <row r="32" spans="1:7">
      <c r="A32" s="48" t="s">
        <v>29</v>
      </c>
      <c r="B32" s="48"/>
      <c r="C32" s="48"/>
      <c r="D32" s="48"/>
      <c r="E32" s="48"/>
    </row>
    <row r="33" spans="1:5">
      <c r="B33" s="49" t="s">
        <v>19</v>
      </c>
      <c r="C33" s="49"/>
      <c r="D33" s="49"/>
      <c r="E33" s="4" t="s">
        <v>6</v>
      </c>
    </row>
    <row r="34" spans="1:5">
      <c r="A34" s="23"/>
      <c r="B34" s="23"/>
      <c r="C34" s="23"/>
      <c r="D34" s="23"/>
      <c r="E34" s="23"/>
    </row>
    <row r="35" spans="1:5">
      <c r="A35" s="48" t="s">
        <v>42</v>
      </c>
      <c r="B35" s="48"/>
      <c r="C35" s="48"/>
      <c r="D35" s="48"/>
      <c r="E35" s="48"/>
    </row>
    <row r="36" spans="1:5">
      <c r="B36" s="49" t="s">
        <v>19</v>
      </c>
      <c r="C36" s="49"/>
      <c r="D36" s="49"/>
      <c r="E36" s="4" t="s">
        <v>6</v>
      </c>
    </row>
    <row r="37" spans="1:5">
      <c r="A37" s="16" t="s">
        <v>34</v>
      </c>
    </row>
    <row r="38" spans="1:5">
      <c r="A38" s="11" t="s">
        <v>30</v>
      </c>
    </row>
    <row r="39" spans="1:5">
      <c r="A39" s="2" t="s">
        <v>43</v>
      </c>
      <c r="B39" s="12">
        <f>'2кв'!B43</f>
        <v>48742.909999999982</v>
      </c>
    </row>
    <row r="40" spans="1:5" ht="15.75">
      <c r="A40" s="13" t="s">
        <v>59</v>
      </c>
      <c r="B40" s="14"/>
    </row>
    <row r="41" spans="1:5">
      <c r="A41" s="2" t="s">
        <v>31</v>
      </c>
      <c r="B41" s="14">
        <v>75085.52</v>
      </c>
    </row>
    <row r="42" spans="1:5">
      <c r="A42" s="2" t="s">
        <v>36</v>
      </c>
      <c r="B42" s="14">
        <f>E25</f>
        <v>56827.511999999995</v>
      </c>
    </row>
    <row r="43" spans="1:5">
      <c r="A43" s="15" t="s">
        <v>32</v>
      </c>
      <c r="B43" s="12">
        <f>B39+B41-B42</f>
        <v>67000.918000000005</v>
      </c>
      <c r="D43" s="2" t="s">
        <v>35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0:E30"/>
    <mergeCell ref="A13:E13"/>
    <mergeCell ref="A14:E14"/>
    <mergeCell ref="A15:E15"/>
    <mergeCell ref="A16:E16"/>
    <mergeCell ref="A17:E17"/>
    <mergeCell ref="A18:E18"/>
    <mergeCell ref="A19:E19"/>
    <mergeCell ref="A26:E26"/>
    <mergeCell ref="A27:E27"/>
    <mergeCell ref="A28:E28"/>
    <mergeCell ref="A29:E29"/>
    <mergeCell ref="A31:E31"/>
    <mergeCell ref="A32:E32"/>
    <mergeCell ref="B33:D33"/>
    <mergeCell ref="A35:E35"/>
    <mergeCell ref="B36:D3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3"/>
  <sheetViews>
    <sheetView view="pageBreakPreview" topLeftCell="A22" zoomScaleSheetLayoutView="100" workbookViewId="0">
      <selection activeCell="E33" sqref="E33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>
      <c r="A1" s="58" t="s">
        <v>11</v>
      </c>
      <c r="B1" s="58"/>
      <c r="C1" s="58"/>
      <c r="D1" s="58"/>
      <c r="E1" s="58"/>
    </row>
    <row r="2" spans="1:5" ht="38.25" customHeight="1">
      <c r="A2" s="59" t="s">
        <v>12</v>
      </c>
      <c r="B2" s="60"/>
      <c r="C2" s="60"/>
      <c r="D2" s="60"/>
      <c r="E2" s="60"/>
    </row>
    <row r="3" spans="1:5">
      <c r="A3" s="61" t="s">
        <v>60</v>
      </c>
      <c r="B3" s="61"/>
      <c r="C3" s="61"/>
      <c r="D3" s="61"/>
      <c r="E3" s="61"/>
    </row>
    <row r="4" spans="1:5" s="1" customFormat="1" ht="15.75">
      <c r="A4" s="19" t="s">
        <v>13</v>
      </c>
      <c r="B4" s="20"/>
      <c r="C4" s="20"/>
      <c r="D4" s="63" t="s">
        <v>61</v>
      </c>
      <c r="E4" s="63"/>
    </row>
    <row r="5" spans="1:5" ht="35.25" customHeight="1">
      <c r="A5" s="51" t="s">
        <v>0</v>
      </c>
      <c r="B5" s="51"/>
      <c r="C5" s="51"/>
      <c r="D5" s="51"/>
      <c r="E5" s="51"/>
    </row>
    <row r="6" spans="1:5" ht="13.9" customHeight="1">
      <c r="A6" s="62" t="s">
        <v>33</v>
      </c>
      <c r="B6" s="62"/>
      <c r="C6" s="62"/>
      <c r="D6" s="62"/>
      <c r="E6" s="62"/>
    </row>
    <row r="7" spans="1:5" ht="15.75" customHeight="1">
      <c r="A7" s="56" t="s">
        <v>1</v>
      </c>
      <c r="B7" s="56"/>
      <c r="C7" s="56"/>
      <c r="D7" s="56"/>
      <c r="E7" s="56"/>
    </row>
    <row r="8" spans="1:5" ht="13.9" customHeight="1">
      <c r="A8" s="51" t="s">
        <v>37</v>
      </c>
      <c r="B8" s="51"/>
      <c r="C8" s="51"/>
      <c r="D8" s="51"/>
      <c r="E8" s="51"/>
    </row>
    <row r="9" spans="1:5" ht="26.25" customHeight="1">
      <c r="A9" s="54" t="s">
        <v>14</v>
      </c>
      <c r="B9" s="55"/>
      <c r="C9" s="55"/>
      <c r="D9" s="55"/>
      <c r="E9" s="55"/>
    </row>
    <row r="10" spans="1:5" ht="30.75" customHeight="1">
      <c r="A10" s="51" t="s">
        <v>38</v>
      </c>
      <c r="B10" s="51"/>
      <c r="C10" s="51"/>
      <c r="D10" s="51"/>
      <c r="E10" s="51"/>
    </row>
    <row r="11" spans="1:5" ht="14.25" customHeight="1">
      <c r="A11" s="56" t="s">
        <v>15</v>
      </c>
      <c r="B11" s="57"/>
      <c r="C11" s="57"/>
      <c r="D11" s="57"/>
      <c r="E11" s="57"/>
    </row>
    <row r="12" spans="1:5" ht="13.9" customHeight="1">
      <c r="A12" s="51" t="s">
        <v>22</v>
      </c>
      <c r="B12" s="51"/>
      <c r="C12" s="51"/>
      <c r="D12" s="51"/>
      <c r="E12" s="51"/>
    </row>
    <row r="13" spans="1:5" ht="21" customHeight="1">
      <c r="A13" s="56" t="s">
        <v>2</v>
      </c>
      <c r="B13" s="57"/>
      <c r="C13" s="57"/>
      <c r="D13" s="57"/>
      <c r="E13" s="57"/>
    </row>
    <row r="14" spans="1:5" ht="14.25" customHeight="1">
      <c r="A14" s="51" t="s">
        <v>23</v>
      </c>
      <c r="B14" s="51"/>
      <c r="C14" s="51"/>
      <c r="D14" s="51"/>
      <c r="E14" s="51"/>
    </row>
    <row r="15" spans="1:5" ht="13.9" customHeight="1">
      <c r="A15" s="56" t="s">
        <v>16</v>
      </c>
      <c r="B15" s="57"/>
      <c r="C15" s="57"/>
      <c r="D15" s="57"/>
      <c r="E15" s="57"/>
    </row>
    <row r="16" spans="1:5" ht="32.25" customHeight="1">
      <c r="A16" s="51" t="s">
        <v>17</v>
      </c>
      <c r="B16" s="51"/>
      <c r="C16" s="51"/>
      <c r="D16" s="51"/>
      <c r="E16" s="51"/>
    </row>
    <row r="17" spans="1:7" ht="58.15" customHeight="1">
      <c r="A17" s="51" t="s">
        <v>39</v>
      </c>
      <c r="B17" s="51"/>
      <c r="C17" s="51"/>
      <c r="D17" s="51"/>
      <c r="E17" s="51"/>
    </row>
    <row r="18" spans="1:7" ht="36.75" customHeight="1">
      <c r="A18" s="53" t="s">
        <v>40</v>
      </c>
      <c r="B18" s="53"/>
      <c r="C18" s="53"/>
      <c r="D18" s="53"/>
      <c r="E18" s="53"/>
    </row>
    <row r="19" spans="1:7">
      <c r="A19" s="53"/>
      <c r="B19" s="53"/>
      <c r="C19" s="53"/>
      <c r="D19" s="53"/>
      <c r="E19" s="53"/>
      <c r="F19" s="2">
        <v>1147.3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18" t="s">
        <v>46</v>
      </c>
      <c r="B21" s="7" t="s">
        <v>44</v>
      </c>
      <c r="C21" s="3" t="s">
        <v>4</v>
      </c>
      <c r="D21" s="3">
        <v>12.58</v>
      </c>
      <c r="E21" s="6">
        <f>D21*F19*G19</f>
        <v>43299.101999999999</v>
      </c>
    </row>
    <row r="22" spans="1:7">
      <c r="A22" s="5" t="s">
        <v>45</v>
      </c>
      <c r="B22" s="7" t="s">
        <v>24</v>
      </c>
      <c r="C22" s="3" t="s">
        <v>4</v>
      </c>
      <c r="D22" s="3">
        <v>3.9</v>
      </c>
      <c r="E22" s="6">
        <f>D22*F19*G19</f>
        <v>13423.409999999998</v>
      </c>
    </row>
    <row r="23" spans="1:7">
      <c r="A23" s="5" t="s">
        <v>25</v>
      </c>
      <c r="B23" s="7" t="s">
        <v>62</v>
      </c>
      <c r="C23" s="3" t="s">
        <v>27</v>
      </c>
      <c r="D23" s="3"/>
      <c r="E23" s="6">
        <f>27.27</f>
        <v>27.27</v>
      </c>
    </row>
    <row r="24" spans="1:7">
      <c r="A24" s="5" t="s">
        <v>63</v>
      </c>
      <c r="B24" s="7" t="s">
        <v>64</v>
      </c>
      <c r="C24" s="3" t="s">
        <v>27</v>
      </c>
      <c r="D24" s="3"/>
      <c r="E24" s="6">
        <v>6171.69</v>
      </c>
    </row>
    <row r="25" spans="1:7" s="11" customFormat="1" ht="15.75">
      <c r="A25" s="17" t="s">
        <v>41</v>
      </c>
      <c r="B25" s="8"/>
      <c r="C25" s="9"/>
      <c r="D25" s="9"/>
      <c r="E25" s="10">
        <f>SUM(E21:E24)</f>
        <v>62921.471999999994</v>
      </c>
    </row>
    <row r="26" spans="1:7" ht="30.75" customHeight="1">
      <c r="A26" s="50" t="s">
        <v>91</v>
      </c>
      <c r="B26" s="50"/>
      <c r="C26" s="50"/>
      <c r="D26" s="50"/>
      <c r="E26" s="50"/>
    </row>
    <row r="27" spans="1:7" ht="30.75" customHeight="1">
      <c r="A27" s="51" t="s">
        <v>21</v>
      </c>
      <c r="B27" s="51"/>
      <c r="C27" s="51"/>
      <c r="D27" s="51"/>
      <c r="E27" s="51"/>
    </row>
    <row r="28" spans="1:7">
      <c r="A28" s="51" t="s">
        <v>20</v>
      </c>
      <c r="B28" s="51"/>
      <c r="C28" s="51"/>
      <c r="D28" s="51"/>
      <c r="E28" s="51"/>
    </row>
    <row r="29" spans="1:7" ht="32.25" customHeight="1">
      <c r="A29" s="51" t="s">
        <v>28</v>
      </c>
      <c r="B29" s="51"/>
      <c r="C29" s="51"/>
      <c r="D29" s="51"/>
      <c r="E29" s="51"/>
    </row>
    <row r="30" spans="1:7">
      <c r="A30" s="52" t="s">
        <v>5</v>
      </c>
      <c r="B30" s="52"/>
      <c r="C30" s="52"/>
      <c r="D30" s="52"/>
      <c r="E30" s="52"/>
    </row>
    <row r="31" spans="1:7">
      <c r="A31" s="51" t="s">
        <v>18</v>
      </c>
      <c r="B31" s="51"/>
      <c r="C31" s="51"/>
      <c r="D31" s="51"/>
      <c r="E31" s="51"/>
    </row>
    <row r="32" spans="1:7">
      <c r="A32" s="48" t="s">
        <v>29</v>
      </c>
      <c r="B32" s="48"/>
      <c r="C32" s="48"/>
      <c r="D32" s="48"/>
      <c r="E32" s="48"/>
    </row>
    <row r="33" spans="1:5">
      <c r="B33" s="49" t="s">
        <v>19</v>
      </c>
      <c r="C33" s="49"/>
      <c r="D33" s="49"/>
      <c r="E33" s="4" t="s">
        <v>6</v>
      </c>
    </row>
    <row r="34" spans="1:5">
      <c r="A34" s="24"/>
      <c r="B34" s="24"/>
      <c r="C34" s="24"/>
      <c r="D34" s="24"/>
      <c r="E34" s="24"/>
    </row>
    <row r="35" spans="1:5">
      <c r="A35" s="48" t="s">
        <v>42</v>
      </c>
      <c r="B35" s="48"/>
      <c r="C35" s="48"/>
      <c r="D35" s="48"/>
      <c r="E35" s="48"/>
    </row>
    <row r="36" spans="1:5">
      <c r="B36" s="49" t="s">
        <v>19</v>
      </c>
      <c r="C36" s="49"/>
      <c r="D36" s="49"/>
      <c r="E36" s="4" t="s">
        <v>6</v>
      </c>
    </row>
    <row r="37" spans="1:5">
      <c r="A37" s="16" t="s">
        <v>34</v>
      </c>
    </row>
    <row r="38" spans="1:5">
      <c r="A38" s="11" t="s">
        <v>30</v>
      </c>
    </row>
    <row r="39" spans="1:5">
      <c r="A39" s="2" t="s">
        <v>43</v>
      </c>
      <c r="B39" s="12">
        <f>'3кв'!B43</f>
        <v>67000.918000000005</v>
      </c>
    </row>
    <row r="40" spans="1:5" ht="15.75">
      <c r="A40" s="13" t="s">
        <v>59</v>
      </c>
      <c r="B40" s="14"/>
    </row>
    <row r="41" spans="1:5">
      <c r="A41" s="2" t="s">
        <v>31</v>
      </c>
      <c r="B41" s="14">
        <f>70150.09-4361.28</f>
        <v>65788.81</v>
      </c>
    </row>
    <row r="42" spans="1:5">
      <c r="A42" s="2" t="s">
        <v>36</v>
      </c>
      <c r="B42" s="14">
        <f>E25</f>
        <v>62921.471999999994</v>
      </c>
    </row>
    <row r="43" spans="1:5">
      <c r="A43" s="15" t="s">
        <v>32</v>
      </c>
      <c r="B43" s="12">
        <f>B39+B41-B42</f>
        <v>69868.256000000008</v>
      </c>
      <c r="D43" s="2" t="s">
        <v>35</v>
      </c>
    </row>
  </sheetData>
  <mergeCells count="29">
    <mergeCell ref="A31:E31"/>
    <mergeCell ref="A32:E32"/>
    <mergeCell ref="B33:D33"/>
    <mergeCell ref="A35:E35"/>
    <mergeCell ref="B36:D36"/>
    <mergeCell ref="A30:E30"/>
    <mergeCell ref="A13:E13"/>
    <mergeCell ref="A14:E14"/>
    <mergeCell ref="A15:E15"/>
    <mergeCell ref="A16:E16"/>
    <mergeCell ref="A17:E17"/>
    <mergeCell ref="A18:E18"/>
    <mergeCell ref="A19:E19"/>
    <mergeCell ref="A26:E26"/>
    <mergeCell ref="A27:E27"/>
    <mergeCell ref="A28:E28"/>
    <mergeCell ref="A29:E29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topLeftCell="A17" zoomScaleSheetLayoutView="100" workbookViewId="0">
      <selection activeCell="A29" sqref="A29:XFD29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65" t="s">
        <v>65</v>
      </c>
      <c r="B1" s="65"/>
      <c r="C1" s="65"/>
      <c r="D1" s="25"/>
    </row>
    <row r="2" spans="1:5" ht="15.75">
      <c r="A2" s="66" t="s">
        <v>66</v>
      </c>
      <c r="B2" s="66"/>
      <c r="C2" s="66"/>
      <c r="D2" s="13"/>
    </row>
    <row r="3" spans="1:5" ht="15.75">
      <c r="A3" s="66" t="s">
        <v>67</v>
      </c>
      <c r="B3" s="66"/>
      <c r="C3" s="66"/>
      <c r="D3" s="13"/>
    </row>
    <row r="4" spans="1:5" ht="15.75">
      <c r="A4" s="65" t="s">
        <v>87</v>
      </c>
      <c r="B4" s="65"/>
      <c r="C4" s="65"/>
      <c r="D4" s="25"/>
    </row>
    <row r="5" spans="1:5" ht="15.75">
      <c r="A5" s="67"/>
      <c r="B5" s="67"/>
      <c r="C5" s="67"/>
      <c r="D5" s="1"/>
    </row>
    <row r="6" spans="1:5" ht="15.75">
      <c r="A6" s="13"/>
      <c r="B6" s="26" t="s">
        <v>68</v>
      </c>
      <c r="C6" s="27">
        <f>'1кв'!B40</f>
        <v>18440.7</v>
      </c>
      <c r="D6" s="28"/>
    </row>
    <row r="7" spans="1:5" ht="15.75">
      <c r="A7" s="29" t="s">
        <v>69</v>
      </c>
      <c r="B7" s="26" t="s">
        <v>88</v>
      </c>
      <c r="C7" s="27"/>
      <c r="D7" s="28"/>
    </row>
    <row r="8" spans="1:5" ht="15.75">
      <c r="B8" s="30" t="s">
        <v>70</v>
      </c>
      <c r="C8" s="31">
        <f>'1кв'!B42+'2кв'!B41+'3кв'!B41+'4кв'!B41</f>
        <v>279871.78999999998</v>
      </c>
      <c r="D8" s="32"/>
    </row>
    <row r="9" spans="1:5" ht="15.75">
      <c r="A9" s="33"/>
      <c r="B9" s="30" t="s">
        <v>71</v>
      </c>
      <c r="C9" s="34">
        <f>SUM(C8:C8)</f>
        <v>279871.78999999998</v>
      </c>
      <c r="D9" s="28"/>
    </row>
    <row r="10" spans="1:5" ht="15.75">
      <c r="A10" s="1"/>
      <c r="B10" s="64"/>
      <c r="C10" s="64"/>
      <c r="D10" s="35"/>
    </row>
    <row r="11" spans="1:5" ht="15.75">
      <c r="A11" s="36" t="s">
        <v>72</v>
      </c>
      <c r="B11" s="37" t="s">
        <v>73</v>
      </c>
      <c r="C11" s="38">
        <f>'1кв'!E21+'2кв'!E21+'3кв'!E21+'4кв'!E21</f>
        <v>166794.47399999999</v>
      </c>
      <c r="D11" s="35"/>
    </row>
    <row r="12" spans="1:5" ht="15.75">
      <c r="A12" s="36"/>
      <c r="B12" s="5" t="s">
        <v>45</v>
      </c>
      <c r="C12" s="38">
        <f>'1кв'!E23+'2кв'!E22+'3кв'!E22+'4кв'!E22</f>
        <v>51628.499999999993</v>
      </c>
      <c r="D12" s="35"/>
    </row>
    <row r="13" spans="1:5" ht="30.75" customHeight="1">
      <c r="A13" s="36"/>
      <c r="B13" s="5" t="s">
        <v>89</v>
      </c>
      <c r="C13" s="38">
        <f>'1кв'!E22</f>
        <v>3537.54</v>
      </c>
      <c r="D13" s="35"/>
    </row>
    <row r="14" spans="1:5" ht="15.75">
      <c r="A14" s="1"/>
      <c r="B14" s="5" t="s">
        <v>25</v>
      </c>
      <c r="C14" s="38">
        <f>'1кв'!E24+'2кв'!E23+'3кв'!E23+'4кв'!E23</f>
        <v>312.02999999999997</v>
      </c>
      <c r="D14" s="35"/>
      <c r="E14" s="39"/>
    </row>
    <row r="15" spans="1:5" ht="15.75">
      <c r="A15" s="36"/>
      <c r="B15" s="40" t="s">
        <v>90</v>
      </c>
      <c r="C15" s="41">
        <f>0</f>
        <v>0</v>
      </c>
      <c r="D15" s="35"/>
    </row>
    <row r="16" spans="1:5" ht="15.75">
      <c r="A16" s="36"/>
      <c r="B16" s="40" t="s">
        <v>74</v>
      </c>
      <c r="C16" s="41">
        <f>C18</f>
        <v>6171.69</v>
      </c>
      <c r="D16" s="35"/>
    </row>
    <row r="17" spans="1:5" ht="15.75">
      <c r="A17" s="36"/>
      <c r="B17" s="40" t="s">
        <v>75</v>
      </c>
      <c r="C17" s="41"/>
      <c r="D17" s="35"/>
    </row>
    <row r="18" spans="1:5" ht="14.25" customHeight="1">
      <c r="A18" s="36"/>
      <c r="B18" s="5" t="s">
        <v>92</v>
      </c>
      <c r="C18" s="47">
        <f>'4кв'!E24</f>
        <v>6171.69</v>
      </c>
      <c r="D18" s="35"/>
    </row>
    <row r="19" spans="1:5" ht="14.25" customHeight="1">
      <c r="A19" s="36"/>
      <c r="B19" s="5"/>
      <c r="C19" s="47"/>
      <c r="D19" s="35"/>
    </row>
    <row r="20" spans="1:5" ht="15.75">
      <c r="A20" s="1"/>
      <c r="B20" s="42" t="s">
        <v>76</v>
      </c>
      <c r="C20" s="43">
        <f>SUM(C11:C16)</f>
        <v>228444.234</v>
      </c>
      <c r="D20" s="35">
        <f>'[1]1кв'!E26+'[1]2кв'!E26+'[1]3кв'!E26+'[1]4кв'!E26</f>
        <v>41443.572</v>
      </c>
      <c r="E20" s="39"/>
    </row>
    <row r="21" spans="1:5" ht="15.75">
      <c r="A21" s="1"/>
      <c r="B21" s="44" t="s">
        <v>77</v>
      </c>
      <c r="C21" s="43">
        <f>C6+C9-C20</f>
        <v>69868.255999999994</v>
      </c>
      <c r="D21" s="35"/>
    </row>
    <row r="22" spans="1:5" ht="15.75">
      <c r="A22" s="1"/>
      <c r="B22" s="29"/>
      <c r="C22" s="29"/>
      <c r="D22" s="35"/>
    </row>
    <row r="23" spans="1:5" ht="15.75">
      <c r="A23" s="1"/>
      <c r="B23" s="45" t="s">
        <v>78</v>
      </c>
      <c r="C23" s="45"/>
      <c r="D23" s="35"/>
    </row>
    <row r="24" spans="1:5" ht="15.75">
      <c r="A24" s="1"/>
      <c r="B24" s="45" t="s">
        <v>79</v>
      </c>
      <c r="C24" s="45">
        <v>23698.48</v>
      </c>
      <c r="D24" s="35"/>
    </row>
    <row r="25" spans="1:5" ht="15.75">
      <c r="A25" s="1"/>
      <c r="B25" s="46" t="s">
        <v>80</v>
      </c>
      <c r="C25" s="46">
        <v>27095.15</v>
      </c>
      <c r="D25" s="35"/>
    </row>
    <row r="26" spans="1:5" ht="15.75">
      <c r="A26" s="1"/>
      <c r="B26" s="45" t="s">
        <v>81</v>
      </c>
      <c r="C26" s="45">
        <f>C25-C24</f>
        <v>3396.6700000000019</v>
      </c>
      <c r="D26" s="35"/>
    </row>
    <row r="27" spans="1:5" ht="15.75">
      <c r="A27" s="1"/>
      <c r="B27" s="29"/>
      <c r="C27" s="29"/>
      <c r="D27" s="35"/>
    </row>
    <row r="28" spans="1:5" ht="15.75">
      <c r="A28" s="1"/>
      <c r="B28" s="29"/>
      <c r="C28" s="29"/>
      <c r="D28" s="35"/>
    </row>
    <row r="29" spans="1:5" ht="15.75">
      <c r="A29" s="1"/>
      <c r="B29" s="29"/>
      <c r="C29" s="29"/>
      <c r="D29" s="35"/>
    </row>
    <row r="30" spans="1:5" ht="15.75">
      <c r="A30" s="1"/>
      <c r="B30" s="29"/>
      <c r="C30" s="29"/>
      <c r="D30" s="35"/>
    </row>
    <row r="31" spans="1:5" ht="15.75">
      <c r="A31" s="1" t="s">
        <v>82</v>
      </c>
      <c r="B31" s="29" t="s">
        <v>83</v>
      </c>
      <c r="C31" s="29"/>
      <c r="D31" s="35"/>
    </row>
    <row r="32" spans="1:5" ht="15.75">
      <c r="A32" s="1"/>
      <c r="B32" s="29" t="s">
        <v>84</v>
      </c>
      <c r="C32" s="29"/>
      <c r="D32" s="35"/>
    </row>
    <row r="33" spans="1:4" ht="15.75">
      <c r="A33" s="1"/>
      <c r="B33" s="29" t="s">
        <v>85</v>
      </c>
      <c r="C33" s="29"/>
      <c r="D33" s="35"/>
    </row>
    <row r="34" spans="1:4" ht="15.75">
      <c r="A34" s="1"/>
      <c r="B34" s="29"/>
      <c r="C34" s="29"/>
      <c r="D34" s="35"/>
    </row>
    <row r="35" spans="1:4" ht="15.75">
      <c r="A35" s="1"/>
      <c r="B35" s="29"/>
      <c r="C35" s="29"/>
      <c r="D35" s="35"/>
    </row>
    <row r="36" spans="1:4" ht="15.75">
      <c r="A36" s="1"/>
      <c r="B36" s="29" t="s">
        <v>86</v>
      </c>
      <c r="C36" s="29"/>
      <c r="D36" s="35"/>
    </row>
    <row r="37" spans="1:4" ht="15.75">
      <c r="A37" s="1"/>
      <c r="B37" s="29"/>
      <c r="C37" s="29"/>
      <c r="D37" s="35"/>
    </row>
    <row r="38" spans="1:4" ht="15.75">
      <c r="A38" s="1"/>
      <c r="B38" s="29"/>
      <c r="C38" s="29"/>
      <c r="D38" s="35"/>
    </row>
    <row r="39" spans="1:4" ht="15.75">
      <c r="A39" s="1"/>
      <c r="B39" s="29"/>
      <c r="C39" s="29"/>
      <c r="D39" s="35"/>
    </row>
    <row r="40" spans="1:4" ht="15.75">
      <c r="A40" s="1"/>
      <c r="B40" s="29"/>
      <c r="C40" s="29"/>
      <c r="D40" s="3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2023-03-02T10:58:54Z</dcterms:modified>
</cp:coreProperties>
</file>