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285" windowWidth="14805" windowHeight="783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'3кв'!$A$1:$E$51</definedName>
    <definedName name="_xlnm.Print_Area" localSheetId="3">'4кв'!$A$1:$E$50</definedName>
    <definedName name="_xlnm.Print_Area" localSheetId="4">отчет!$A$1:$C$34</definedName>
  </definedNames>
  <calcPr calcId="124519"/>
</workbook>
</file>

<file path=xl/calcChain.xml><?xml version="1.0" encoding="utf-8"?>
<calcChain xmlns="http://schemas.openxmlformats.org/spreadsheetml/2006/main">
  <c r="C8" i="24"/>
  <c r="C9" s="1"/>
  <c r="C6"/>
  <c r="C22"/>
  <c r="E24" i="23" l="1"/>
  <c r="C13" i="24" s="1"/>
  <c r="E23" i="23"/>
  <c r="E22"/>
  <c r="E26" l="1"/>
  <c r="B49" s="1"/>
  <c r="E25" i="22"/>
  <c r="C14" i="24" s="1"/>
  <c r="E23" i="22"/>
  <c r="E22"/>
  <c r="E27" s="1"/>
  <c r="B50" l="1"/>
  <c r="E23" i="21"/>
  <c r="E22"/>
  <c r="E26" l="1"/>
  <c r="B49" s="1"/>
  <c r="E23" i="20"/>
  <c r="C12" i="24" s="1"/>
  <c r="E22" i="20"/>
  <c r="E26" l="1"/>
  <c r="B49" s="1"/>
  <c r="C11" i="24"/>
  <c r="C16" s="1"/>
  <c r="C17" s="1"/>
  <c r="B50" i="20"/>
  <c r="B46" i="21" s="1"/>
  <c r="B50" s="1"/>
  <c r="B47" i="22" s="1"/>
  <c r="B51" s="1"/>
  <c r="B46" i="23" s="1"/>
  <c r="B50" s="1"/>
</calcChain>
</file>

<file path=xl/sharedStrings.xml><?xml version="1.0" encoding="utf-8"?>
<sst xmlns="http://schemas.openxmlformats.org/spreadsheetml/2006/main" count="245" uniqueCount="88">
  <si>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</si>
  <si>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</si>
  <si>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</si>
  <si>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</si>
  <si>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</si>
  <si>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</si>
  <si>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</si>
  <si>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</si>
  <si>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</si>
  <si>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</si>
  <si>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</si>
  <si>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</si>
  <si>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</si>
  <si>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</si>
  <si>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</si>
  <si>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</si>
  <si>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</si>
  <si>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</si>
  <si>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</si>
  <si>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</si>
  <si>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</si>
  <si>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</si>
  <si>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</si>
  <si>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</si>
  <si>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</si>
  <si>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</si>
  <si>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Молодогвардейцев, д. 7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</si>
  <si>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Дониной Валентины Анатольевны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</si>
  <si>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№120 от 26.09.2012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</si>
  <si>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№91  от   01.10.2012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</si>
  <si>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</si>
  <si>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</si>
  <si>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 в лице председателя совета дома Дониной В.А.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</si>
  <si>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</si>
  <si>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</si>
  <si>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</si>
  <si>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</si>
  <si>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Оплачено , руб</t>
  </si>
  <si>
    <t>Расходы по содержанию и тек.ремонту, руб.</t>
  </si>
  <si>
    <t>Общая площадь квартир -250,3м2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</si>
  <si>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</si>
  <si>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</si>
  <si>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</si>
  <si>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</si>
  <si>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</si>
  <si>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t>Предъявлено населению 10414,98руб.</t>
  </si>
  <si>
    <t>4 квартал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</si>
  <si>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</si>
  <si>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</si>
  <si>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семь тысяч шестьсот шестьдесят шесть рублей 69 копеек</t>
  </si>
  <si>
    <t xml:space="preserve">           2.  Всего за период с "01" 04 2022 г. по "30" 06 2022 г. выполнено работ (оказано услуг) на общую сумму семь тысяч шестьсот шестьдесят шесть рублей 69 копеек</t>
  </si>
  <si>
    <t>2 квартал</t>
  </si>
  <si>
    <t>за 2 квартал 2022 года</t>
  </si>
  <si>
    <t>"30" 06 2022 г.</t>
  </si>
  <si>
    <t>за 3 квартал 2022 года</t>
  </si>
  <si>
    <t>"30" 09 2022 г.</t>
  </si>
  <si>
    <t>3 квартал</t>
  </si>
  <si>
    <t>Ремонт кровли (кв.3)</t>
  </si>
  <si>
    <t>сентябрь</t>
  </si>
  <si>
    <t>ч/ч</t>
  </si>
  <si>
    <t xml:space="preserve">           2.  Всего за период с "01" 07 2022 г. по "30" 09 2022 г. выполнено работ (оказано услуг) на общую сумму девять тысяч девятьсот пятьдесят восемь рублей 89 копеек</t>
  </si>
  <si>
    <t>за 4 квартал 2022 года</t>
  </si>
  <si>
    <t>"31" 12 2022 г.</t>
  </si>
  <si>
    <t xml:space="preserve">           2.  Всего за период с "01" 10 2022 г. по "31" 12 2022 г. выполнено работ (оказано услуг) на общую сумму восемь тысяч двести восемьдесят девять рублей 94 копейки.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</si>
  <si>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</si>
  <si>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</si>
  <si>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</si>
  <si>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</si>
  <si>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</si>
  <si>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</si>
  <si>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</si>
  <si>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</si>
  <si>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</si>
  <si>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</si>
  <si>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</si>
  <si>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</si>
  <si>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</si>
  <si>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</si>
  <si>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</si>
  <si>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</si>
  <si>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</si>
  <si>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</si>
  <si>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</si>
  <si>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</si>
  <si>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</si>
  <si>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ул.Молодогвардейцев,д.7</t>
  </si>
  <si>
    <t>Начислено всего 41659,92</t>
  </si>
  <si>
    <t>Непредвиденные работы 4ч/ч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</si>
</sst>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5" fillId="0" borderId="0"/>
    <xf numFmtId="0" fontId="15" fillId="0" borderId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2" fontId="4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2" fontId="4" fillId="0" borderId="1" xfId="0" applyNumberFormat="1" applyFont="1" applyBorder="1" applyAlignment="1">
      <alignment horizontal="right" vertical="center"/>
    </xf>
    <xf numFmtId="0" fontId="13" fillId="0" borderId="4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3" fillId="0" borderId="4" xfId="3" applyFont="1" applyBorder="1" applyAlignment="1">
      <alignment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topLeftCell="A19" zoomScaleSheetLayoutView="100" workbookViewId="0">
      <selection activeCell="B48" sqref="B48"/>
    </sheetView>
  </sheetViews>
  <sheetFormatPr defaultColWidth="9.140625" defaultRowHeight="15"/>
  <cols>
    <col min="1" max="1" width="33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5703125" style="2" customWidth="1"/>
    <col min="9" max="16384" width="9.140625" style="2"/>
  </cols>
  <sheetData>
    <row r="1" spans="1:5" ht="15.75">
      <c r="A1" s="76" t="s">
        <v>11</v>
      </c>
      <c r="B1" s="76"/>
      <c r="C1" s="76"/>
      <c r="D1" s="76"/>
      <c r="E1" s="76"/>
    </row>
    <row r="2" spans="1:5" ht="30.75" customHeight="1">
      <c r="A2" s="77" t="s">
        <v>12</v>
      </c>
      <c r="B2" s="78"/>
      <c r="C2" s="78"/>
      <c r="D2" s="78"/>
      <c r="E2" s="78"/>
    </row>
    <row r="3" spans="1:5">
      <c r="A3" s="79" t="s">
        <v>47</v>
      </c>
      <c r="B3" s="79"/>
      <c r="C3" s="79"/>
      <c r="D3" s="79"/>
      <c r="E3" s="79"/>
    </row>
    <row r="4" spans="1:5" s="1" customFormat="1" ht="15.75">
      <c r="A4" s="24" t="s">
        <v>13</v>
      </c>
      <c r="B4" s="4"/>
      <c r="C4" s="4"/>
      <c r="D4" s="83" t="s">
        <v>48</v>
      </c>
      <c r="E4" s="83"/>
    </row>
    <row r="5" spans="1:5">
      <c r="A5" s="26"/>
      <c r="B5" s="4"/>
      <c r="C5" s="4"/>
      <c r="D5" s="4"/>
      <c r="E5" s="4"/>
    </row>
    <row r="6" spans="1:5">
      <c r="A6" s="68" t="s">
        <v>0</v>
      </c>
      <c r="B6" s="68"/>
      <c r="C6" s="68"/>
      <c r="D6" s="68"/>
      <c r="E6" s="68"/>
    </row>
    <row r="7" spans="1:5">
      <c r="A7" s="80" t="s">
        <v>26</v>
      </c>
      <c r="B7" s="80"/>
      <c r="C7" s="80"/>
      <c r="D7" s="80"/>
      <c r="E7" s="80"/>
    </row>
    <row r="8" spans="1:5">
      <c r="A8" s="72" t="s">
        <v>1</v>
      </c>
      <c r="B8" s="72"/>
      <c r="C8" s="72"/>
      <c r="D8" s="72"/>
      <c r="E8" s="72"/>
    </row>
    <row r="9" spans="1:5">
      <c r="A9" s="68" t="s">
        <v>27</v>
      </c>
      <c r="B9" s="68"/>
      <c r="C9" s="68"/>
      <c r="D9" s="68"/>
      <c r="E9" s="68"/>
    </row>
    <row r="10" spans="1:5" ht="26.25" customHeight="1">
      <c r="A10" s="81" t="s">
        <v>14</v>
      </c>
      <c r="B10" s="82"/>
      <c r="C10" s="82"/>
      <c r="D10" s="82"/>
      <c r="E10" s="82"/>
    </row>
    <row r="11" spans="1:5" ht="32.25" customHeight="1">
      <c r="A11" s="68" t="s">
        <v>28</v>
      </c>
      <c r="B11" s="68"/>
      <c r="C11" s="68"/>
      <c r="D11" s="68"/>
      <c r="E11" s="68"/>
    </row>
    <row r="12" spans="1:5">
      <c r="A12" s="72" t="s">
        <v>15</v>
      </c>
      <c r="B12" s="73"/>
      <c r="C12" s="73"/>
      <c r="D12" s="73"/>
      <c r="E12" s="73"/>
    </row>
    <row r="13" spans="1:5">
      <c r="A13" s="68" t="s">
        <v>22</v>
      </c>
      <c r="B13" s="68"/>
      <c r="C13" s="68"/>
      <c r="D13" s="68"/>
      <c r="E13" s="68"/>
    </row>
    <row r="14" spans="1:5">
      <c r="A14" s="72" t="s">
        <v>2</v>
      </c>
      <c r="B14" s="73"/>
      <c r="C14" s="73"/>
      <c r="D14" s="73"/>
      <c r="E14" s="73"/>
    </row>
    <row r="15" spans="1:5">
      <c r="A15" s="68" t="s">
        <v>23</v>
      </c>
      <c r="B15" s="68"/>
      <c r="C15" s="68"/>
      <c r="D15" s="68"/>
      <c r="E15" s="68"/>
    </row>
    <row r="16" spans="1:5">
      <c r="A16" s="72" t="s">
        <v>16</v>
      </c>
      <c r="B16" s="73"/>
      <c r="C16" s="73"/>
      <c r="D16" s="73"/>
      <c r="E16" s="73"/>
    </row>
    <row r="17" spans="1:8" ht="27" customHeight="1">
      <c r="A17" s="68" t="s">
        <v>17</v>
      </c>
      <c r="B17" s="68"/>
      <c r="C17" s="68"/>
      <c r="D17" s="68"/>
      <c r="E17" s="68"/>
    </row>
    <row r="18" spans="1:8" ht="62.45" customHeight="1">
      <c r="A18" s="68" t="s">
        <v>29</v>
      </c>
      <c r="B18" s="68"/>
      <c r="C18" s="68"/>
      <c r="D18" s="68"/>
      <c r="E18" s="68"/>
    </row>
    <row r="19" spans="1:8" ht="29.25" customHeight="1">
      <c r="A19" s="74" t="s">
        <v>30</v>
      </c>
      <c r="B19" s="74"/>
      <c r="C19" s="74"/>
      <c r="D19" s="74"/>
      <c r="E19" s="74"/>
    </row>
    <row r="20" spans="1:8">
      <c r="A20" s="74"/>
      <c r="B20" s="74"/>
      <c r="C20" s="74"/>
      <c r="D20" s="74"/>
      <c r="E20" s="74"/>
      <c r="F20" s="2">
        <v>250.3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3" t="s">
        <v>44</v>
      </c>
      <c r="B22" s="9" t="s">
        <v>43</v>
      </c>
      <c r="C22" s="3" t="s">
        <v>4</v>
      </c>
      <c r="D22" s="3">
        <v>6.61</v>
      </c>
      <c r="E22" s="8">
        <f>D22*F20*G20</f>
        <v>4963.4490000000005</v>
      </c>
    </row>
    <row r="23" spans="1:8">
      <c r="A23" s="7" t="s">
        <v>40</v>
      </c>
      <c r="B23" s="9" t="s">
        <v>24</v>
      </c>
      <c r="C23" s="3" t="s">
        <v>4</v>
      </c>
      <c r="D23" s="3">
        <v>3.6</v>
      </c>
      <c r="E23" s="8">
        <f>D23*F20*3</f>
        <v>2703.2400000000002</v>
      </c>
    </row>
    <row r="24" spans="1:8">
      <c r="A24" s="7" t="s">
        <v>33</v>
      </c>
      <c r="B24" s="9" t="s">
        <v>46</v>
      </c>
      <c r="C24" s="3" t="s">
        <v>34</v>
      </c>
      <c r="D24" s="3"/>
      <c r="E24" s="29">
        <v>0</v>
      </c>
    </row>
    <row r="25" spans="1:8">
      <c r="A25" s="30"/>
      <c r="B25" s="9"/>
      <c r="C25" s="3"/>
      <c r="D25" s="3"/>
      <c r="E25" s="22"/>
    </row>
    <row r="26" spans="1:8" s="14" customFormat="1" ht="14.25">
      <c r="A26" s="10" t="s">
        <v>25</v>
      </c>
      <c r="B26" s="11"/>
      <c r="C26" s="12"/>
      <c r="D26" s="12"/>
      <c r="E26" s="13">
        <f>SUM(E22:E25)</f>
        <v>7666.6890000000003</v>
      </c>
    </row>
    <row r="28" spans="1:8" ht="31.5" customHeight="1">
      <c r="A28" s="75" t="s">
        <v>49</v>
      </c>
      <c r="B28" s="75"/>
      <c r="C28" s="75"/>
      <c r="D28" s="75"/>
      <c r="E28" s="75"/>
    </row>
    <row r="29" spans="1:8" ht="33" customHeight="1">
      <c r="A29" s="68" t="s">
        <v>21</v>
      </c>
      <c r="B29" s="68"/>
      <c r="C29" s="68"/>
      <c r="D29" s="68"/>
      <c r="E29" s="68"/>
    </row>
    <row r="30" spans="1:8">
      <c r="A30" s="68" t="s">
        <v>20</v>
      </c>
      <c r="B30" s="68"/>
      <c r="C30" s="68"/>
      <c r="D30" s="68"/>
      <c r="E30" s="68"/>
      <c r="F30" s="14"/>
      <c r="G30" s="14"/>
      <c r="H30" s="15"/>
    </row>
    <row r="31" spans="1:8" ht="29.25" customHeight="1">
      <c r="A31" s="68" t="s">
        <v>35</v>
      </c>
      <c r="B31" s="68"/>
      <c r="C31" s="68"/>
      <c r="D31" s="68"/>
      <c r="E31" s="68"/>
    </row>
    <row r="32" spans="1:8">
      <c r="A32" s="68" t="s">
        <v>18</v>
      </c>
      <c r="B32" s="68"/>
      <c r="C32" s="68"/>
      <c r="D32" s="68"/>
      <c r="E32" s="68"/>
    </row>
    <row r="33" spans="1:5">
      <c r="A33" s="27"/>
      <c r="B33" s="27"/>
      <c r="C33" s="27"/>
      <c r="D33" s="27"/>
      <c r="E33" s="27"/>
    </row>
    <row r="34" spans="1:5">
      <c r="A34" s="27"/>
      <c r="B34" s="27"/>
      <c r="C34" s="27"/>
      <c r="D34" s="27"/>
      <c r="E34" s="27"/>
    </row>
    <row r="35" spans="1:5">
      <c r="A35" s="71" t="s">
        <v>5</v>
      </c>
      <c r="B35" s="71"/>
      <c r="C35" s="71"/>
      <c r="D35" s="71"/>
      <c r="E35" s="71"/>
    </row>
    <row r="36" spans="1:5">
      <c r="A36" s="68" t="s">
        <v>18</v>
      </c>
      <c r="B36" s="68"/>
      <c r="C36" s="68"/>
      <c r="D36" s="68"/>
      <c r="E36" s="68"/>
    </row>
    <row r="37" spans="1:5">
      <c r="A37" s="69" t="s">
        <v>31</v>
      </c>
      <c r="B37" s="69"/>
      <c r="C37" s="69"/>
      <c r="D37" s="69"/>
      <c r="E37" s="5"/>
    </row>
    <row r="38" spans="1:5">
      <c r="B38" s="70" t="s">
        <v>19</v>
      </c>
      <c r="C38" s="70"/>
      <c r="D38" s="70"/>
      <c r="E38" s="6" t="s">
        <v>6</v>
      </c>
    </row>
    <row r="39" spans="1:5">
      <c r="A39" s="25"/>
      <c r="B39" s="25"/>
      <c r="C39" s="25"/>
      <c r="D39" s="25"/>
      <c r="E39" s="25"/>
    </row>
    <row r="40" spans="1:5">
      <c r="A40" s="69" t="s">
        <v>32</v>
      </c>
      <c r="B40" s="69"/>
      <c r="C40" s="69"/>
      <c r="D40" s="69"/>
      <c r="E40" s="5"/>
    </row>
    <row r="41" spans="1:5">
      <c r="B41" s="70" t="s">
        <v>19</v>
      </c>
      <c r="C41" s="70"/>
      <c r="D41" s="70"/>
      <c r="E41" s="6" t="s">
        <v>6</v>
      </c>
    </row>
    <row r="44" spans="1:5">
      <c r="A44" s="19" t="s">
        <v>39</v>
      </c>
    </row>
    <row r="45" spans="1:5">
      <c r="A45" s="14" t="s">
        <v>36</v>
      </c>
    </row>
    <row r="46" spans="1:5">
      <c r="A46" s="14" t="s">
        <v>42</v>
      </c>
      <c r="B46" s="16">
        <v>9141.9</v>
      </c>
    </row>
    <row r="47" spans="1:5">
      <c r="A47" s="20" t="s">
        <v>45</v>
      </c>
      <c r="B47" s="17"/>
    </row>
    <row r="48" spans="1:5">
      <c r="A48" s="2" t="s">
        <v>37</v>
      </c>
      <c r="B48" s="17">
        <v>10800.38</v>
      </c>
    </row>
    <row r="49" spans="1:2" ht="30">
      <c r="A49" s="28" t="s">
        <v>38</v>
      </c>
      <c r="B49" s="17">
        <f>E26</f>
        <v>7666.6890000000003</v>
      </c>
    </row>
    <row r="50" spans="1:2">
      <c r="A50" s="18" t="s">
        <v>41</v>
      </c>
      <c r="B50" s="21">
        <f>B46+B48-B49</f>
        <v>12275.590999999999</v>
      </c>
    </row>
  </sheetData>
  <mergeCells count="30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  <mergeCell ref="A35:E35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6:E36"/>
    <mergeCell ref="A37:D37"/>
    <mergeCell ref="B38:D38"/>
    <mergeCell ref="A40:D40"/>
    <mergeCell ref="B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topLeftCell="A19" zoomScaleSheetLayoutView="100" workbookViewId="0">
      <selection activeCell="B49" sqref="B49"/>
    </sheetView>
  </sheetViews>
  <sheetFormatPr defaultColWidth="9.140625" defaultRowHeight="15"/>
  <cols>
    <col min="1" max="1" width="33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5703125" style="2" customWidth="1"/>
    <col min="9" max="16384" width="9.140625" style="2"/>
  </cols>
  <sheetData>
    <row r="1" spans="1:5" ht="15.75">
      <c r="A1" s="76" t="s">
        <v>11</v>
      </c>
      <c r="B1" s="76"/>
      <c r="C1" s="76"/>
      <c r="D1" s="76"/>
      <c r="E1" s="76"/>
    </row>
    <row r="2" spans="1:5" ht="30.75" customHeight="1">
      <c r="A2" s="77" t="s">
        <v>12</v>
      </c>
      <c r="B2" s="78"/>
      <c r="C2" s="78"/>
      <c r="D2" s="78"/>
      <c r="E2" s="78"/>
    </row>
    <row r="3" spans="1:5">
      <c r="A3" s="79" t="s">
        <v>52</v>
      </c>
      <c r="B3" s="79"/>
      <c r="C3" s="79"/>
      <c r="D3" s="79"/>
      <c r="E3" s="79"/>
    </row>
    <row r="4" spans="1:5" s="1" customFormat="1" ht="15.75">
      <c r="A4" s="24" t="s">
        <v>13</v>
      </c>
      <c r="B4" s="4"/>
      <c r="C4" s="4"/>
      <c r="D4" s="83" t="s">
        <v>53</v>
      </c>
      <c r="E4" s="83"/>
    </row>
    <row r="5" spans="1:5">
      <c r="A5" s="34"/>
      <c r="B5" s="4"/>
      <c r="C5" s="4"/>
      <c r="D5" s="4"/>
      <c r="E5" s="4"/>
    </row>
    <row r="6" spans="1:5">
      <c r="A6" s="68" t="s">
        <v>0</v>
      </c>
      <c r="B6" s="68"/>
      <c r="C6" s="68"/>
      <c r="D6" s="68"/>
      <c r="E6" s="68"/>
    </row>
    <row r="7" spans="1:5">
      <c r="A7" s="80" t="s">
        <v>26</v>
      </c>
      <c r="B7" s="80"/>
      <c r="C7" s="80"/>
      <c r="D7" s="80"/>
      <c r="E7" s="80"/>
    </row>
    <row r="8" spans="1:5">
      <c r="A8" s="72" t="s">
        <v>1</v>
      </c>
      <c r="B8" s="72"/>
      <c r="C8" s="72"/>
      <c r="D8" s="72"/>
      <c r="E8" s="72"/>
    </row>
    <row r="9" spans="1:5">
      <c r="A9" s="68" t="s">
        <v>27</v>
      </c>
      <c r="B9" s="68"/>
      <c r="C9" s="68"/>
      <c r="D9" s="68"/>
      <c r="E9" s="68"/>
    </row>
    <row r="10" spans="1:5" ht="26.25" customHeight="1">
      <c r="A10" s="81" t="s">
        <v>14</v>
      </c>
      <c r="B10" s="82"/>
      <c r="C10" s="82"/>
      <c r="D10" s="82"/>
      <c r="E10" s="82"/>
    </row>
    <row r="11" spans="1:5" ht="32.25" customHeight="1">
      <c r="A11" s="68" t="s">
        <v>28</v>
      </c>
      <c r="B11" s="68"/>
      <c r="C11" s="68"/>
      <c r="D11" s="68"/>
      <c r="E11" s="68"/>
    </row>
    <row r="12" spans="1:5">
      <c r="A12" s="72" t="s">
        <v>15</v>
      </c>
      <c r="B12" s="73"/>
      <c r="C12" s="73"/>
      <c r="D12" s="73"/>
      <c r="E12" s="73"/>
    </row>
    <row r="13" spans="1:5">
      <c r="A13" s="68" t="s">
        <v>22</v>
      </c>
      <c r="B13" s="68"/>
      <c r="C13" s="68"/>
      <c r="D13" s="68"/>
      <c r="E13" s="68"/>
    </row>
    <row r="14" spans="1:5">
      <c r="A14" s="72" t="s">
        <v>2</v>
      </c>
      <c r="B14" s="73"/>
      <c r="C14" s="73"/>
      <c r="D14" s="73"/>
      <c r="E14" s="73"/>
    </row>
    <row r="15" spans="1:5">
      <c r="A15" s="68" t="s">
        <v>23</v>
      </c>
      <c r="B15" s="68"/>
      <c r="C15" s="68"/>
      <c r="D15" s="68"/>
      <c r="E15" s="68"/>
    </row>
    <row r="16" spans="1:5">
      <c r="A16" s="72" t="s">
        <v>16</v>
      </c>
      <c r="B16" s="73"/>
      <c r="C16" s="73"/>
      <c r="D16" s="73"/>
      <c r="E16" s="73"/>
    </row>
    <row r="17" spans="1:8" ht="27" customHeight="1">
      <c r="A17" s="68" t="s">
        <v>17</v>
      </c>
      <c r="B17" s="68"/>
      <c r="C17" s="68"/>
      <c r="D17" s="68"/>
      <c r="E17" s="68"/>
    </row>
    <row r="18" spans="1:8" ht="62.45" customHeight="1">
      <c r="A18" s="68" t="s">
        <v>29</v>
      </c>
      <c r="B18" s="68"/>
      <c r="C18" s="68"/>
      <c r="D18" s="68"/>
      <c r="E18" s="68"/>
    </row>
    <row r="19" spans="1:8" ht="29.25" customHeight="1">
      <c r="A19" s="74" t="s">
        <v>30</v>
      </c>
      <c r="B19" s="74"/>
      <c r="C19" s="74"/>
      <c r="D19" s="74"/>
      <c r="E19" s="74"/>
    </row>
    <row r="20" spans="1:8">
      <c r="A20" s="74"/>
      <c r="B20" s="74"/>
      <c r="C20" s="74"/>
      <c r="D20" s="74"/>
      <c r="E20" s="74"/>
      <c r="F20" s="2">
        <v>250.3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3" t="s">
        <v>44</v>
      </c>
      <c r="B22" s="9" t="s">
        <v>43</v>
      </c>
      <c r="C22" s="3" t="s">
        <v>4</v>
      </c>
      <c r="D22" s="3">
        <v>6.61</v>
      </c>
      <c r="E22" s="8">
        <f>D22*F20*G20</f>
        <v>4963.4490000000005</v>
      </c>
    </row>
    <row r="23" spans="1:8">
      <c r="A23" s="7" t="s">
        <v>40</v>
      </c>
      <c r="B23" s="9" t="s">
        <v>24</v>
      </c>
      <c r="C23" s="3" t="s">
        <v>4</v>
      </c>
      <c r="D23" s="3">
        <v>3.6</v>
      </c>
      <c r="E23" s="8">
        <f>D23*F20*3</f>
        <v>2703.2400000000002</v>
      </c>
    </row>
    <row r="24" spans="1:8">
      <c r="A24" s="7" t="s">
        <v>33</v>
      </c>
      <c r="B24" s="9" t="s">
        <v>51</v>
      </c>
      <c r="C24" s="3" t="s">
        <v>34</v>
      </c>
      <c r="D24" s="3"/>
      <c r="E24" s="29">
        <v>0</v>
      </c>
    </row>
    <row r="25" spans="1:8">
      <c r="A25" s="30"/>
      <c r="B25" s="9"/>
      <c r="C25" s="3"/>
      <c r="D25" s="3"/>
      <c r="E25" s="22"/>
    </row>
    <row r="26" spans="1:8" s="14" customFormat="1" ht="14.25">
      <c r="A26" s="10" t="s">
        <v>25</v>
      </c>
      <c r="B26" s="11"/>
      <c r="C26" s="12"/>
      <c r="D26" s="12"/>
      <c r="E26" s="13">
        <f>SUM(E22:E25)</f>
        <v>7666.6890000000003</v>
      </c>
    </row>
    <row r="28" spans="1:8" ht="31.5" customHeight="1">
      <c r="A28" s="75" t="s">
        <v>50</v>
      </c>
      <c r="B28" s="75"/>
      <c r="C28" s="75"/>
      <c r="D28" s="75"/>
      <c r="E28" s="75"/>
    </row>
    <row r="29" spans="1:8" ht="33" customHeight="1">
      <c r="A29" s="68" t="s">
        <v>21</v>
      </c>
      <c r="B29" s="68"/>
      <c r="C29" s="68"/>
      <c r="D29" s="68"/>
      <c r="E29" s="68"/>
    </row>
    <row r="30" spans="1:8">
      <c r="A30" s="68" t="s">
        <v>20</v>
      </c>
      <c r="B30" s="68"/>
      <c r="C30" s="68"/>
      <c r="D30" s="68"/>
      <c r="E30" s="68"/>
      <c r="F30" s="14"/>
      <c r="G30" s="14"/>
      <c r="H30" s="15"/>
    </row>
    <row r="31" spans="1:8" ht="29.25" customHeight="1">
      <c r="A31" s="68" t="s">
        <v>35</v>
      </c>
      <c r="B31" s="68"/>
      <c r="C31" s="68"/>
      <c r="D31" s="68"/>
      <c r="E31" s="68"/>
    </row>
    <row r="32" spans="1:8">
      <c r="A32" s="68" t="s">
        <v>18</v>
      </c>
      <c r="B32" s="68"/>
      <c r="C32" s="68"/>
      <c r="D32" s="68"/>
      <c r="E32" s="68"/>
    </row>
    <row r="33" spans="1:5">
      <c r="A33" s="31"/>
      <c r="B33" s="31"/>
      <c r="C33" s="31"/>
      <c r="D33" s="31"/>
      <c r="E33" s="31"/>
    </row>
    <row r="34" spans="1:5">
      <c r="A34" s="31"/>
      <c r="B34" s="31"/>
      <c r="C34" s="31"/>
      <c r="D34" s="31"/>
      <c r="E34" s="31"/>
    </row>
    <row r="35" spans="1:5">
      <c r="A35" s="71" t="s">
        <v>5</v>
      </c>
      <c r="B35" s="71"/>
      <c r="C35" s="71"/>
      <c r="D35" s="71"/>
      <c r="E35" s="71"/>
    </row>
    <row r="36" spans="1:5">
      <c r="A36" s="68" t="s">
        <v>18</v>
      </c>
      <c r="B36" s="68"/>
      <c r="C36" s="68"/>
      <c r="D36" s="68"/>
      <c r="E36" s="68"/>
    </row>
    <row r="37" spans="1:5">
      <c r="A37" s="69" t="s">
        <v>31</v>
      </c>
      <c r="B37" s="69"/>
      <c r="C37" s="69"/>
      <c r="D37" s="69"/>
      <c r="E37" s="5"/>
    </row>
    <row r="38" spans="1:5">
      <c r="B38" s="70" t="s">
        <v>19</v>
      </c>
      <c r="C38" s="70"/>
      <c r="D38" s="70"/>
      <c r="E38" s="6" t="s">
        <v>6</v>
      </c>
    </row>
    <row r="39" spans="1:5">
      <c r="A39" s="33"/>
      <c r="B39" s="33"/>
      <c r="C39" s="33"/>
      <c r="D39" s="33"/>
      <c r="E39" s="33"/>
    </row>
    <row r="40" spans="1:5">
      <c r="A40" s="69" t="s">
        <v>32</v>
      </c>
      <c r="B40" s="69"/>
      <c r="C40" s="69"/>
      <c r="D40" s="69"/>
      <c r="E40" s="5"/>
    </row>
    <row r="41" spans="1:5">
      <c r="B41" s="70" t="s">
        <v>19</v>
      </c>
      <c r="C41" s="70"/>
      <c r="D41" s="70"/>
      <c r="E41" s="6" t="s">
        <v>6</v>
      </c>
    </row>
    <row r="44" spans="1:5">
      <c r="A44" s="19" t="s">
        <v>39</v>
      </c>
    </row>
    <row r="45" spans="1:5">
      <c r="A45" s="14" t="s">
        <v>36</v>
      </c>
    </row>
    <row r="46" spans="1:5">
      <c r="A46" s="14" t="s">
        <v>42</v>
      </c>
      <c r="B46" s="16">
        <f>'1кв'!B50</f>
        <v>12275.590999999999</v>
      </c>
    </row>
    <row r="47" spans="1:5">
      <c r="A47" s="20" t="s">
        <v>45</v>
      </c>
      <c r="B47" s="17"/>
    </row>
    <row r="48" spans="1:5">
      <c r="A48" s="2" t="s">
        <v>37</v>
      </c>
      <c r="B48" s="17">
        <v>7918.31</v>
      </c>
    </row>
    <row r="49" spans="1:2" ht="30">
      <c r="A49" s="32" t="s">
        <v>38</v>
      </c>
      <c r="B49" s="17">
        <f>E26</f>
        <v>7666.6890000000003</v>
      </c>
    </row>
    <row r="50" spans="1:2">
      <c r="A50" s="18" t="s">
        <v>41</v>
      </c>
      <c r="B50" s="21">
        <f>B46+B48-B49</f>
        <v>12527.211999999998</v>
      </c>
    </row>
  </sheetData>
  <mergeCells count="30">
    <mergeCell ref="B41:D41"/>
    <mergeCell ref="A20:E20"/>
    <mergeCell ref="A28:E28"/>
    <mergeCell ref="A29:E29"/>
    <mergeCell ref="A30:E30"/>
    <mergeCell ref="A31:E31"/>
    <mergeCell ref="A32:E32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1"/>
  <sheetViews>
    <sheetView view="pageBreakPreview" topLeftCell="A21" zoomScaleSheetLayoutView="100" workbookViewId="0">
      <selection activeCell="B50" sqref="B50"/>
    </sheetView>
  </sheetViews>
  <sheetFormatPr defaultColWidth="9.140625" defaultRowHeight="15"/>
  <cols>
    <col min="1" max="1" width="33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5703125" style="2" customWidth="1"/>
    <col min="9" max="16384" width="9.140625" style="2"/>
  </cols>
  <sheetData>
    <row r="1" spans="1:5" ht="15.75">
      <c r="A1" s="76" t="s">
        <v>11</v>
      </c>
      <c r="B1" s="76"/>
      <c r="C1" s="76"/>
      <c r="D1" s="76"/>
      <c r="E1" s="76"/>
    </row>
    <row r="2" spans="1:5" ht="30.75" customHeight="1">
      <c r="A2" s="77" t="s">
        <v>12</v>
      </c>
      <c r="B2" s="78"/>
      <c r="C2" s="78"/>
      <c r="D2" s="78"/>
      <c r="E2" s="78"/>
    </row>
    <row r="3" spans="1:5">
      <c r="A3" s="79" t="s">
        <v>54</v>
      </c>
      <c r="B3" s="79"/>
      <c r="C3" s="79"/>
      <c r="D3" s="79"/>
      <c r="E3" s="79"/>
    </row>
    <row r="4" spans="1:5" s="1" customFormat="1" ht="15.75">
      <c r="A4" s="24" t="s">
        <v>13</v>
      </c>
      <c r="B4" s="4"/>
      <c r="C4" s="4"/>
      <c r="D4" s="83" t="s">
        <v>55</v>
      </c>
      <c r="E4" s="83"/>
    </row>
    <row r="5" spans="1:5">
      <c r="A5" s="37"/>
      <c r="B5" s="4"/>
      <c r="C5" s="4"/>
      <c r="D5" s="4"/>
      <c r="E5" s="4"/>
    </row>
    <row r="6" spans="1:5">
      <c r="A6" s="68" t="s">
        <v>0</v>
      </c>
      <c r="B6" s="68"/>
      <c r="C6" s="68"/>
      <c r="D6" s="68"/>
      <c r="E6" s="68"/>
    </row>
    <row r="7" spans="1:5">
      <c r="A7" s="80" t="s">
        <v>26</v>
      </c>
      <c r="B7" s="80"/>
      <c r="C7" s="80"/>
      <c r="D7" s="80"/>
      <c r="E7" s="80"/>
    </row>
    <row r="8" spans="1:5">
      <c r="A8" s="72" t="s">
        <v>1</v>
      </c>
      <c r="B8" s="72"/>
      <c r="C8" s="72"/>
      <c r="D8" s="72"/>
      <c r="E8" s="72"/>
    </row>
    <row r="9" spans="1:5">
      <c r="A9" s="68" t="s">
        <v>27</v>
      </c>
      <c r="B9" s="68"/>
      <c r="C9" s="68"/>
      <c r="D9" s="68"/>
      <c r="E9" s="68"/>
    </row>
    <row r="10" spans="1:5" ht="26.25" customHeight="1">
      <c r="A10" s="81" t="s">
        <v>14</v>
      </c>
      <c r="B10" s="82"/>
      <c r="C10" s="82"/>
      <c r="D10" s="82"/>
      <c r="E10" s="82"/>
    </row>
    <row r="11" spans="1:5" ht="32.25" customHeight="1">
      <c r="A11" s="68" t="s">
        <v>28</v>
      </c>
      <c r="B11" s="68"/>
      <c r="C11" s="68"/>
      <c r="D11" s="68"/>
      <c r="E11" s="68"/>
    </row>
    <row r="12" spans="1:5">
      <c r="A12" s="72" t="s">
        <v>15</v>
      </c>
      <c r="B12" s="73"/>
      <c r="C12" s="73"/>
      <c r="D12" s="73"/>
      <c r="E12" s="73"/>
    </row>
    <row r="13" spans="1:5">
      <c r="A13" s="68" t="s">
        <v>22</v>
      </c>
      <c r="B13" s="68"/>
      <c r="C13" s="68"/>
      <c r="D13" s="68"/>
      <c r="E13" s="68"/>
    </row>
    <row r="14" spans="1:5">
      <c r="A14" s="72" t="s">
        <v>2</v>
      </c>
      <c r="B14" s="73"/>
      <c r="C14" s="73"/>
      <c r="D14" s="73"/>
      <c r="E14" s="73"/>
    </row>
    <row r="15" spans="1:5">
      <c r="A15" s="68" t="s">
        <v>23</v>
      </c>
      <c r="B15" s="68"/>
      <c r="C15" s="68"/>
      <c r="D15" s="68"/>
      <c r="E15" s="68"/>
    </row>
    <row r="16" spans="1:5">
      <c r="A16" s="72" t="s">
        <v>16</v>
      </c>
      <c r="B16" s="73"/>
      <c r="C16" s="73"/>
      <c r="D16" s="73"/>
      <c r="E16" s="73"/>
    </row>
    <row r="17" spans="1:8" ht="27" customHeight="1">
      <c r="A17" s="68" t="s">
        <v>17</v>
      </c>
      <c r="B17" s="68"/>
      <c r="C17" s="68"/>
      <c r="D17" s="68"/>
      <c r="E17" s="68"/>
    </row>
    <row r="18" spans="1:8" ht="62.45" customHeight="1">
      <c r="A18" s="68" t="s">
        <v>29</v>
      </c>
      <c r="B18" s="68"/>
      <c r="C18" s="68"/>
      <c r="D18" s="68"/>
      <c r="E18" s="68"/>
    </row>
    <row r="19" spans="1:8" ht="29.25" customHeight="1">
      <c r="A19" s="74" t="s">
        <v>30</v>
      </c>
      <c r="B19" s="74"/>
      <c r="C19" s="74"/>
      <c r="D19" s="74"/>
      <c r="E19" s="74"/>
    </row>
    <row r="20" spans="1:8">
      <c r="A20" s="74"/>
      <c r="B20" s="74"/>
      <c r="C20" s="74"/>
      <c r="D20" s="74"/>
      <c r="E20" s="74"/>
      <c r="F20" s="2">
        <v>250.3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3" t="s">
        <v>44</v>
      </c>
      <c r="B22" s="9" t="s">
        <v>43</v>
      </c>
      <c r="C22" s="3" t="s">
        <v>4</v>
      </c>
      <c r="D22" s="3">
        <v>7.14</v>
      </c>
      <c r="E22" s="8">
        <f>D22*F20*G20</f>
        <v>5361.4260000000004</v>
      </c>
    </row>
    <row r="23" spans="1:8">
      <c r="A23" s="7" t="s">
        <v>40</v>
      </c>
      <c r="B23" s="9" t="s">
        <v>24</v>
      </c>
      <c r="C23" s="3" t="s">
        <v>4</v>
      </c>
      <c r="D23" s="3">
        <v>3.9</v>
      </c>
      <c r="E23" s="8">
        <f>D23*F20*3</f>
        <v>2928.51</v>
      </c>
    </row>
    <row r="24" spans="1:8">
      <c r="A24" s="7" t="s">
        <v>33</v>
      </c>
      <c r="B24" s="9" t="s">
        <v>56</v>
      </c>
      <c r="C24" s="3" t="s">
        <v>34</v>
      </c>
      <c r="D24" s="3"/>
      <c r="E24" s="29">
        <v>725.15</v>
      </c>
    </row>
    <row r="25" spans="1:8">
      <c r="A25" s="43" t="s">
        <v>57</v>
      </c>
      <c r="B25" s="9" t="s">
        <v>58</v>
      </c>
      <c r="C25" s="3" t="s">
        <v>59</v>
      </c>
      <c r="D25" s="3">
        <v>4</v>
      </c>
      <c r="E25" s="8">
        <f>D25*235.95</f>
        <v>943.8</v>
      </c>
    </row>
    <row r="26" spans="1:8">
      <c r="A26" s="30"/>
      <c r="B26" s="9"/>
      <c r="C26" s="3"/>
      <c r="D26" s="3"/>
      <c r="E26" s="22"/>
    </row>
    <row r="27" spans="1:8" s="14" customFormat="1" ht="14.25">
      <c r="A27" s="10" t="s">
        <v>25</v>
      </c>
      <c r="B27" s="11"/>
      <c r="C27" s="12"/>
      <c r="D27" s="12"/>
      <c r="E27" s="13">
        <f>SUM(E22:E26)</f>
        <v>9958.8860000000004</v>
      </c>
    </row>
    <row r="29" spans="1:8" ht="31.5" customHeight="1">
      <c r="A29" s="75" t="s">
        <v>60</v>
      </c>
      <c r="B29" s="75"/>
      <c r="C29" s="75"/>
      <c r="D29" s="75"/>
      <c r="E29" s="75"/>
    </row>
    <row r="30" spans="1:8" ht="33" customHeight="1">
      <c r="A30" s="68" t="s">
        <v>21</v>
      </c>
      <c r="B30" s="68"/>
      <c r="C30" s="68"/>
      <c r="D30" s="68"/>
      <c r="E30" s="68"/>
    </row>
    <row r="31" spans="1:8">
      <c r="A31" s="68" t="s">
        <v>20</v>
      </c>
      <c r="B31" s="68"/>
      <c r="C31" s="68"/>
      <c r="D31" s="68"/>
      <c r="E31" s="68"/>
      <c r="F31" s="14"/>
      <c r="G31" s="14"/>
      <c r="H31" s="15"/>
    </row>
    <row r="32" spans="1:8" ht="29.25" customHeight="1">
      <c r="A32" s="68" t="s">
        <v>35</v>
      </c>
      <c r="B32" s="68"/>
      <c r="C32" s="68"/>
      <c r="D32" s="68"/>
      <c r="E32" s="68"/>
    </row>
    <row r="33" spans="1:5">
      <c r="A33" s="68" t="s">
        <v>18</v>
      </c>
      <c r="B33" s="68"/>
      <c r="C33" s="68"/>
      <c r="D33" s="68"/>
      <c r="E33" s="68"/>
    </row>
    <row r="34" spans="1:5">
      <c r="A34" s="35"/>
      <c r="B34" s="35"/>
      <c r="C34" s="35"/>
      <c r="D34" s="35"/>
      <c r="E34" s="35"/>
    </row>
    <row r="35" spans="1:5">
      <c r="A35" s="35"/>
      <c r="B35" s="35"/>
      <c r="C35" s="35"/>
      <c r="D35" s="35"/>
      <c r="E35" s="35"/>
    </row>
    <row r="36" spans="1:5">
      <c r="A36" s="71" t="s">
        <v>5</v>
      </c>
      <c r="B36" s="71"/>
      <c r="C36" s="71"/>
      <c r="D36" s="71"/>
      <c r="E36" s="71"/>
    </row>
    <row r="37" spans="1:5">
      <c r="A37" s="68" t="s">
        <v>18</v>
      </c>
      <c r="B37" s="68"/>
      <c r="C37" s="68"/>
      <c r="D37" s="68"/>
      <c r="E37" s="68"/>
    </row>
    <row r="38" spans="1:5">
      <c r="A38" s="69" t="s">
        <v>31</v>
      </c>
      <c r="B38" s="69"/>
      <c r="C38" s="69"/>
      <c r="D38" s="69"/>
      <c r="E38" s="5"/>
    </row>
    <row r="39" spans="1:5">
      <c r="B39" s="70" t="s">
        <v>19</v>
      </c>
      <c r="C39" s="70"/>
      <c r="D39" s="70"/>
      <c r="E39" s="6" t="s">
        <v>6</v>
      </c>
    </row>
    <row r="40" spans="1:5">
      <c r="A40" s="36"/>
      <c r="B40" s="36"/>
      <c r="C40" s="36"/>
      <c r="D40" s="36"/>
      <c r="E40" s="36"/>
    </row>
    <row r="41" spans="1:5">
      <c r="A41" s="69" t="s">
        <v>32</v>
      </c>
      <c r="B41" s="69"/>
      <c r="C41" s="69"/>
      <c r="D41" s="69"/>
      <c r="E41" s="5"/>
    </row>
    <row r="42" spans="1:5">
      <c r="B42" s="70" t="s">
        <v>19</v>
      </c>
      <c r="C42" s="70"/>
      <c r="D42" s="70"/>
      <c r="E42" s="6" t="s">
        <v>6</v>
      </c>
    </row>
    <row r="45" spans="1:5">
      <c r="A45" s="19" t="s">
        <v>39</v>
      </c>
    </row>
    <row r="46" spans="1:5">
      <c r="A46" s="14" t="s">
        <v>36</v>
      </c>
    </row>
    <row r="47" spans="1:5">
      <c r="A47" s="14" t="s">
        <v>42</v>
      </c>
      <c r="B47" s="16">
        <f>'2кв'!B50</f>
        <v>12527.211999999998</v>
      </c>
    </row>
    <row r="48" spans="1:5">
      <c r="A48" s="20" t="s">
        <v>45</v>
      </c>
      <c r="B48" s="17"/>
    </row>
    <row r="49" spans="1:2">
      <c r="A49" s="2" t="s">
        <v>37</v>
      </c>
      <c r="B49" s="17">
        <v>7914.18</v>
      </c>
    </row>
    <row r="50" spans="1:2" ht="30">
      <c r="A50" s="38" t="s">
        <v>38</v>
      </c>
      <c r="B50" s="17">
        <f>E27</f>
        <v>9958.8860000000004</v>
      </c>
    </row>
    <row r="51" spans="1:2">
      <c r="A51" s="18" t="s">
        <v>41</v>
      </c>
      <c r="B51" s="21">
        <f>B47+B49-B50</f>
        <v>10482.505999999999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29:E29"/>
    <mergeCell ref="A30:E30"/>
    <mergeCell ref="A31:E31"/>
    <mergeCell ref="A32:E32"/>
    <mergeCell ref="A33:E33"/>
    <mergeCell ref="A36:E36"/>
    <mergeCell ref="A37:E37"/>
    <mergeCell ref="A38:D38"/>
    <mergeCell ref="B39:D39"/>
    <mergeCell ref="A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topLeftCell="A37" zoomScaleSheetLayoutView="100" workbookViewId="0">
      <selection activeCell="A30" sqref="A30:E30"/>
    </sheetView>
  </sheetViews>
  <sheetFormatPr defaultColWidth="9.140625" defaultRowHeight="15"/>
  <cols>
    <col min="1" max="1" width="33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5703125" style="2" customWidth="1"/>
    <col min="9" max="16384" width="9.140625" style="2"/>
  </cols>
  <sheetData>
    <row r="1" spans="1:5" ht="15.75">
      <c r="A1" s="76" t="s">
        <v>11</v>
      </c>
      <c r="B1" s="76"/>
      <c r="C1" s="76"/>
      <c r="D1" s="76"/>
      <c r="E1" s="76"/>
    </row>
    <row r="2" spans="1:5" ht="30.75" customHeight="1">
      <c r="A2" s="77" t="s">
        <v>12</v>
      </c>
      <c r="B2" s="78"/>
      <c r="C2" s="78"/>
      <c r="D2" s="78"/>
      <c r="E2" s="78"/>
    </row>
    <row r="3" spans="1:5">
      <c r="A3" s="79" t="s">
        <v>61</v>
      </c>
      <c r="B3" s="79"/>
      <c r="C3" s="79"/>
      <c r="D3" s="79"/>
      <c r="E3" s="79"/>
    </row>
    <row r="4" spans="1:5" s="1" customFormat="1" ht="15.75">
      <c r="A4" s="24" t="s">
        <v>13</v>
      </c>
      <c r="B4" s="4"/>
      <c r="C4" s="4"/>
      <c r="D4" s="83" t="s">
        <v>62</v>
      </c>
      <c r="E4" s="83"/>
    </row>
    <row r="5" spans="1:5">
      <c r="A5" s="40"/>
      <c r="B5" s="4"/>
      <c r="C5" s="4"/>
      <c r="D5" s="4"/>
      <c r="E5" s="4"/>
    </row>
    <row r="6" spans="1:5">
      <c r="A6" s="68" t="s">
        <v>0</v>
      </c>
      <c r="B6" s="68"/>
      <c r="C6" s="68"/>
      <c r="D6" s="68"/>
      <c r="E6" s="68"/>
    </row>
    <row r="7" spans="1:5">
      <c r="A7" s="80" t="s">
        <v>26</v>
      </c>
      <c r="B7" s="80"/>
      <c r="C7" s="80"/>
      <c r="D7" s="80"/>
      <c r="E7" s="80"/>
    </row>
    <row r="8" spans="1:5">
      <c r="A8" s="72" t="s">
        <v>1</v>
      </c>
      <c r="B8" s="72"/>
      <c r="C8" s="72"/>
      <c r="D8" s="72"/>
      <c r="E8" s="72"/>
    </row>
    <row r="9" spans="1:5">
      <c r="A9" s="68" t="s">
        <v>27</v>
      </c>
      <c r="B9" s="68"/>
      <c r="C9" s="68"/>
      <c r="D9" s="68"/>
      <c r="E9" s="68"/>
    </row>
    <row r="10" spans="1:5" ht="26.25" customHeight="1">
      <c r="A10" s="81" t="s">
        <v>14</v>
      </c>
      <c r="B10" s="82"/>
      <c r="C10" s="82"/>
      <c r="D10" s="82"/>
      <c r="E10" s="82"/>
    </row>
    <row r="11" spans="1:5" ht="32.25" customHeight="1">
      <c r="A11" s="68" t="s">
        <v>28</v>
      </c>
      <c r="B11" s="68"/>
      <c r="C11" s="68"/>
      <c r="D11" s="68"/>
      <c r="E11" s="68"/>
    </row>
    <row r="12" spans="1:5">
      <c r="A12" s="72" t="s">
        <v>15</v>
      </c>
      <c r="B12" s="73"/>
      <c r="C12" s="73"/>
      <c r="D12" s="73"/>
      <c r="E12" s="73"/>
    </row>
    <row r="13" spans="1:5">
      <c r="A13" s="68" t="s">
        <v>22</v>
      </c>
      <c r="B13" s="68"/>
      <c r="C13" s="68"/>
      <c r="D13" s="68"/>
      <c r="E13" s="68"/>
    </row>
    <row r="14" spans="1:5">
      <c r="A14" s="72" t="s">
        <v>2</v>
      </c>
      <c r="B14" s="73"/>
      <c r="C14" s="73"/>
      <c r="D14" s="73"/>
      <c r="E14" s="73"/>
    </row>
    <row r="15" spans="1:5">
      <c r="A15" s="68" t="s">
        <v>23</v>
      </c>
      <c r="B15" s="68"/>
      <c r="C15" s="68"/>
      <c r="D15" s="68"/>
      <c r="E15" s="68"/>
    </row>
    <row r="16" spans="1:5">
      <c r="A16" s="72" t="s">
        <v>16</v>
      </c>
      <c r="B16" s="73"/>
      <c r="C16" s="73"/>
      <c r="D16" s="73"/>
      <c r="E16" s="73"/>
    </row>
    <row r="17" spans="1:8" ht="27" customHeight="1">
      <c r="A17" s="68" t="s">
        <v>17</v>
      </c>
      <c r="B17" s="68"/>
      <c r="C17" s="68"/>
      <c r="D17" s="68"/>
      <c r="E17" s="68"/>
    </row>
    <row r="18" spans="1:8" ht="62.45" customHeight="1">
      <c r="A18" s="68" t="s">
        <v>29</v>
      </c>
      <c r="B18" s="68"/>
      <c r="C18" s="68"/>
      <c r="D18" s="68"/>
      <c r="E18" s="68"/>
    </row>
    <row r="19" spans="1:8" ht="29.25" customHeight="1">
      <c r="A19" s="74" t="s">
        <v>30</v>
      </c>
      <c r="B19" s="74"/>
      <c r="C19" s="74"/>
      <c r="D19" s="74"/>
      <c r="E19" s="74"/>
    </row>
    <row r="20" spans="1:8">
      <c r="A20" s="74"/>
      <c r="B20" s="74"/>
      <c r="C20" s="74"/>
      <c r="D20" s="74"/>
      <c r="E20" s="74"/>
      <c r="F20" s="2">
        <v>250.3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3" t="s">
        <v>44</v>
      </c>
      <c r="B22" s="9" t="s">
        <v>43</v>
      </c>
      <c r="C22" s="3" t="s">
        <v>4</v>
      </c>
      <c r="D22" s="3">
        <v>7.14</v>
      </c>
      <c r="E22" s="8">
        <f>D22*F20*G20</f>
        <v>5361.4260000000004</v>
      </c>
    </row>
    <row r="23" spans="1:8">
      <c r="A23" s="7" t="s">
        <v>40</v>
      </c>
      <c r="B23" s="9" t="s">
        <v>24</v>
      </c>
      <c r="C23" s="3" t="s">
        <v>4</v>
      </c>
      <c r="D23" s="3">
        <v>3.9</v>
      </c>
      <c r="E23" s="8">
        <f>D23*F20*3</f>
        <v>2928.51</v>
      </c>
    </row>
    <row r="24" spans="1:8">
      <c r="A24" s="7" t="s">
        <v>33</v>
      </c>
      <c r="B24" s="9" t="s">
        <v>46</v>
      </c>
      <c r="C24" s="3" t="s">
        <v>34</v>
      </c>
      <c r="D24" s="3"/>
      <c r="E24" s="29">
        <f>0</f>
        <v>0</v>
      </c>
    </row>
    <row r="25" spans="1:8">
      <c r="A25" s="30"/>
      <c r="B25" s="9"/>
      <c r="C25" s="3"/>
      <c r="D25" s="3"/>
      <c r="E25" s="22"/>
    </row>
    <row r="26" spans="1:8" s="14" customFormat="1" ht="14.25">
      <c r="A26" s="10" t="s">
        <v>25</v>
      </c>
      <c r="B26" s="11"/>
      <c r="C26" s="12"/>
      <c r="D26" s="12"/>
      <c r="E26" s="13">
        <f>SUM(E22:E25)</f>
        <v>8289.9360000000015</v>
      </c>
    </row>
    <row r="28" spans="1:8" ht="31.5" customHeight="1">
      <c r="A28" s="75" t="s">
        <v>63</v>
      </c>
      <c r="B28" s="75"/>
      <c r="C28" s="75"/>
      <c r="D28" s="75"/>
      <c r="E28" s="75"/>
    </row>
    <row r="29" spans="1:8" ht="33" customHeight="1">
      <c r="A29" s="68" t="s">
        <v>21</v>
      </c>
      <c r="B29" s="68"/>
      <c r="C29" s="68"/>
      <c r="D29" s="68"/>
      <c r="E29" s="68"/>
    </row>
    <row r="30" spans="1:8">
      <c r="A30" s="68" t="s">
        <v>20</v>
      </c>
      <c r="B30" s="68"/>
      <c r="C30" s="68"/>
      <c r="D30" s="68"/>
      <c r="E30" s="68"/>
      <c r="F30" s="14"/>
      <c r="G30" s="14"/>
      <c r="H30" s="15"/>
    </row>
    <row r="31" spans="1:8" ht="29.25" customHeight="1">
      <c r="A31" s="68" t="s">
        <v>35</v>
      </c>
      <c r="B31" s="68"/>
      <c r="C31" s="68"/>
      <c r="D31" s="68"/>
      <c r="E31" s="68"/>
    </row>
    <row r="32" spans="1:8">
      <c r="A32" s="68" t="s">
        <v>18</v>
      </c>
      <c r="B32" s="68"/>
      <c r="C32" s="68"/>
      <c r="D32" s="68"/>
      <c r="E32" s="68"/>
    </row>
    <row r="33" spans="1:5">
      <c r="A33" s="41"/>
      <c r="B33" s="41"/>
      <c r="C33" s="41"/>
      <c r="D33" s="41"/>
      <c r="E33" s="41"/>
    </row>
    <row r="34" spans="1:5">
      <c r="A34" s="41"/>
      <c r="B34" s="41"/>
      <c r="C34" s="41"/>
      <c r="D34" s="41"/>
      <c r="E34" s="41"/>
    </row>
    <row r="35" spans="1:5">
      <c r="A35" s="71" t="s">
        <v>5</v>
      </c>
      <c r="B35" s="71"/>
      <c r="C35" s="71"/>
      <c r="D35" s="71"/>
      <c r="E35" s="71"/>
    </row>
    <row r="36" spans="1:5">
      <c r="A36" s="68" t="s">
        <v>18</v>
      </c>
      <c r="B36" s="68"/>
      <c r="C36" s="68"/>
      <c r="D36" s="68"/>
      <c r="E36" s="68"/>
    </row>
    <row r="37" spans="1:5">
      <c r="A37" s="69" t="s">
        <v>31</v>
      </c>
      <c r="B37" s="69"/>
      <c r="C37" s="69"/>
      <c r="D37" s="69"/>
      <c r="E37" s="5"/>
    </row>
    <row r="38" spans="1:5">
      <c r="B38" s="70" t="s">
        <v>19</v>
      </c>
      <c r="C38" s="70"/>
      <c r="D38" s="70"/>
      <c r="E38" s="6" t="s">
        <v>6</v>
      </c>
    </row>
    <row r="39" spans="1:5">
      <c r="A39" s="39"/>
      <c r="B39" s="39"/>
      <c r="C39" s="39"/>
      <c r="D39" s="39"/>
      <c r="E39" s="39"/>
    </row>
    <row r="40" spans="1:5">
      <c r="A40" s="69" t="s">
        <v>32</v>
      </c>
      <c r="B40" s="69"/>
      <c r="C40" s="69"/>
      <c r="D40" s="69"/>
      <c r="E40" s="5"/>
    </row>
    <row r="41" spans="1:5">
      <c r="B41" s="70" t="s">
        <v>19</v>
      </c>
      <c r="C41" s="70"/>
      <c r="D41" s="70"/>
      <c r="E41" s="6" t="s">
        <v>6</v>
      </c>
    </row>
    <row r="44" spans="1:5">
      <c r="A44" s="19" t="s">
        <v>39</v>
      </c>
    </row>
    <row r="45" spans="1:5">
      <c r="A45" s="14" t="s">
        <v>36</v>
      </c>
    </row>
    <row r="46" spans="1:5">
      <c r="A46" s="14" t="s">
        <v>42</v>
      </c>
      <c r="B46" s="16">
        <f>'3кв'!B51</f>
        <v>10482.505999999999</v>
      </c>
    </row>
    <row r="47" spans="1:5">
      <c r="A47" s="20" t="s">
        <v>45</v>
      </c>
      <c r="B47" s="17"/>
    </row>
    <row r="48" spans="1:5">
      <c r="A48" s="2" t="s">
        <v>37</v>
      </c>
      <c r="B48" s="17">
        <v>8767.26</v>
      </c>
    </row>
    <row r="49" spans="1:2" ht="30">
      <c r="A49" s="42" t="s">
        <v>38</v>
      </c>
      <c r="B49" s="17">
        <f>E26</f>
        <v>8289.9360000000015</v>
      </c>
    </row>
    <row r="50" spans="1:2">
      <c r="A50" s="18" t="s">
        <v>41</v>
      </c>
      <c r="B50" s="21">
        <f>B46+B48-B49</f>
        <v>10959.829999999998</v>
      </c>
    </row>
  </sheetData>
  <mergeCells count="30">
    <mergeCell ref="B41:D41"/>
    <mergeCell ref="A20:E20"/>
    <mergeCell ref="A28:E28"/>
    <mergeCell ref="A29:E29"/>
    <mergeCell ref="A30:E30"/>
    <mergeCell ref="A31:E31"/>
    <mergeCell ref="A32:E32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6"/>
  <sheetViews>
    <sheetView tabSelected="1" view="pageBreakPreview" topLeftCell="A16" zoomScaleSheetLayoutView="100" workbookViewId="0">
      <selection activeCell="A25" sqref="A25:XFD25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85" t="s">
        <v>64</v>
      </c>
      <c r="B1" s="85"/>
      <c r="C1" s="85"/>
      <c r="D1" s="44"/>
    </row>
    <row r="2" spans="1:5" ht="15.75">
      <c r="A2" s="86" t="s">
        <v>65</v>
      </c>
      <c r="B2" s="86"/>
      <c r="C2" s="86"/>
      <c r="D2" s="45"/>
    </row>
    <row r="3" spans="1:5" ht="15.75">
      <c r="A3" s="86" t="s">
        <v>66</v>
      </c>
      <c r="B3" s="86"/>
      <c r="C3" s="86"/>
      <c r="D3" s="45"/>
    </row>
    <row r="4" spans="1:5" ht="15.75">
      <c r="A4" s="85" t="s">
        <v>85</v>
      </c>
      <c r="B4" s="85"/>
      <c r="C4" s="85"/>
      <c r="D4" s="44"/>
    </row>
    <row r="5" spans="1:5" ht="15.75">
      <c r="A5" s="87"/>
      <c r="B5" s="87"/>
      <c r="C5" s="87"/>
      <c r="D5" s="1"/>
    </row>
    <row r="6" spans="1:5" ht="15.75">
      <c r="A6" s="45"/>
      <c r="B6" s="46" t="s">
        <v>67</v>
      </c>
      <c r="C6" s="47">
        <f>'1кв'!B46</f>
        <v>9141.9</v>
      </c>
      <c r="D6" s="48"/>
    </row>
    <row r="7" spans="1:5" ht="15.75">
      <c r="A7" s="49" t="s">
        <v>68</v>
      </c>
      <c r="B7" s="46" t="s">
        <v>86</v>
      </c>
      <c r="C7" s="47"/>
      <c r="D7" s="48"/>
    </row>
    <row r="8" spans="1:5" ht="15.75">
      <c r="B8" s="50" t="s">
        <v>69</v>
      </c>
      <c r="C8" s="51">
        <f>'1кв'!B48+'2кв'!B48+'3кв'!B49+'4кв'!B48</f>
        <v>35400.129999999997</v>
      </c>
      <c r="D8" s="52"/>
    </row>
    <row r="9" spans="1:5" ht="15.75">
      <c r="A9" s="53"/>
      <c r="B9" s="50" t="s">
        <v>70</v>
      </c>
      <c r="C9" s="54">
        <f>SUM(C8:C8)</f>
        <v>35400.129999999997</v>
      </c>
      <c r="D9" s="48"/>
    </row>
    <row r="10" spans="1:5" ht="15.75">
      <c r="A10" s="1"/>
      <c r="B10" s="84"/>
      <c r="C10" s="84"/>
      <c r="D10" s="55"/>
    </row>
    <row r="11" spans="1:5" ht="15.75">
      <c r="A11" s="56" t="s">
        <v>71</v>
      </c>
      <c r="B11" s="57" t="s">
        <v>72</v>
      </c>
      <c r="C11" s="58">
        <f>'1кв'!E22+'2кв'!E22+'3кв'!E22+'4кв'!E22</f>
        <v>20649.75</v>
      </c>
      <c r="D11" s="55"/>
    </row>
    <row r="12" spans="1:5" ht="15.75">
      <c r="A12" s="56"/>
      <c r="B12" s="7" t="s">
        <v>40</v>
      </c>
      <c r="C12" s="58">
        <f>'1кв'!E23+'2кв'!E23+'3кв'!E23+'4кв'!E23</f>
        <v>11263.500000000002</v>
      </c>
      <c r="D12" s="55"/>
    </row>
    <row r="13" spans="1:5" ht="15.75">
      <c r="A13" s="1"/>
      <c r="B13" s="7" t="s">
        <v>33</v>
      </c>
      <c r="C13" s="58">
        <f>'1кв'!E24+'2кв'!E24+'3кв'!E24+'4кв'!E24</f>
        <v>725.15</v>
      </c>
      <c r="D13" s="55"/>
      <c r="E13" s="59"/>
    </row>
    <row r="14" spans="1:5" ht="15.75">
      <c r="A14" s="56"/>
      <c r="B14" s="60" t="s">
        <v>87</v>
      </c>
      <c r="C14" s="61">
        <f>'3кв'!E25</f>
        <v>943.8</v>
      </c>
      <c r="D14" s="55"/>
    </row>
    <row r="15" spans="1:5" ht="15.75">
      <c r="A15" s="56"/>
      <c r="B15" s="62" t="s">
        <v>73</v>
      </c>
      <c r="C15" s="61">
        <v>0</v>
      </c>
      <c r="D15" s="55"/>
    </row>
    <row r="16" spans="1:5" ht="15.75">
      <c r="A16" s="1"/>
      <c r="B16" s="63" t="s">
        <v>74</v>
      </c>
      <c r="C16" s="64">
        <f>SUM(C11:C15)</f>
        <v>33582.200000000004</v>
      </c>
      <c r="D16" s="55"/>
      <c r="E16" s="59"/>
    </row>
    <row r="17" spans="1:4" ht="15.75">
      <c r="A17" s="1"/>
      <c r="B17" s="65" t="s">
        <v>75</v>
      </c>
      <c r="C17" s="64">
        <f>C6+C9-C16</f>
        <v>10959.829999999994</v>
      </c>
      <c r="D17" s="55"/>
    </row>
    <row r="18" spans="1:4" ht="15.75">
      <c r="A18" s="1"/>
      <c r="B18" s="49"/>
      <c r="C18" s="49"/>
      <c r="D18" s="55"/>
    </row>
    <row r="19" spans="1:4" ht="15.75">
      <c r="A19" s="1"/>
      <c r="B19" s="66" t="s">
        <v>76</v>
      </c>
      <c r="C19" s="66"/>
      <c r="D19" s="55"/>
    </row>
    <row r="20" spans="1:4" ht="15.75">
      <c r="A20" s="1"/>
      <c r="B20" s="66" t="s">
        <v>77</v>
      </c>
      <c r="C20" s="66">
        <v>22249.31</v>
      </c>
      <c r="D20" s="55"/>
    </row>
    <row r="21" spans="1:4" ht="15.75">
      <c r="A21" s="1"/>
      <c r="B21" s="67" t="s">
        <v>78</v>
      </c>
      <c r="C21" s="67">
        <v>28509.1</v>
      </c>
      <c r="D21" s="55"/>
    </row>
    <row r="22" spans="1:4" ht="15.75">
      <c r="A22" s="1"/>
      <c r="B22" s="66" t="s">
        <v>79</v>
      </c>
      <c r="C22" s="66">
        <f>C21-C20</f>
        <v>6259.7899999999972</v>
      </c>
      <c r="D22" s="55"/>
    </row>
    <row r="23" spans="1:4" ht="15.75">
      <c r="A23" s="1"/>
      <c r="B23" s="49"/>
      <c r="C23" s="49"/>
      <c r="D23" s="55"/>
    </row>
    <row r="24" spans="1:4" ht="15.75">
      <c r="A24" s="1"/>
      <c r="B24" s="49"/>
      <c r="C24" s="49"/>
      <c r="D24" s="55"/>
    </row>
    <row r="25" spans="1:4" ht="15.75">
      <c r="A25" s="1"/>
      <c r="B25" s="49"/>
      <c r="C25" s="49"/>
      <c r="D25" s="55"/>
    </row>
    <row r="26" spans="1:4" ht="15.75">
      <c r="A26" s="1"/>
      <c r="B26" s="49"/>
      <c r="C26" s="49"/>
      <c r="D26" s="55"/>
    </row>
    <row r="27" spans="1:4" ht="15.75">
      <c r="A27" s="1" t="s">
        <v>80</v>
      </c>
      <c r="B27" s="49" t="s">
        <v>81</v>
      </c>
      <c r="C27" s="49"/>
      <c r="D27" s="55"/>
    </row>
    <row r="28" spans="1:4" ht="15.75">
      <c r="A28" s="1"/>
      <c r="B28" s="49" t="s">
        <v>82</v>
      </c>
      <c r="C28" s="49"/>
      <c r="D28" s="55"/>
    </row>
    <row r="29" spans="1:4" ht="15.75">
      <c r="A29" s="1"/>
      <c r="B29" s="49" t="s">
        <v>83</v>
      </c>
      <c r="C29" s="49"/>
      <c r="D29" s="55"/>
    </row>
    <row r="30" spans="1:4" ht="15.75">
      <c r="A30" s="1"/>
      <c r="B30" s="49"/>
      <c r="C30" s="49"/>
      <c r="D30" s="55"/>
    </row>
    <row r="31" spans="1:4" ht="15.75">
      <c r="A31" s="1"/>
      <c r="B31" s="49"/>
      <c r="C31" s="49"/>
      <c r="D31" s="55"/>
    </row>
    <row r="32" spans="1:4" ht="15.75">
      <c r="A32" s="1"/>
      <c r="B32" s="49" t="s">
        <v>84</v>
      </c>
      <c r="C32" s="49"/>
      <c r="D32" s="55"/>
    </row>
    <row r="33" spans="1:4" ht="15.75">
      <c r="A33" s="1"/>
      <c r="B33" s="49"/>
      <c r="C33" s="49"/>
      <c r="D33" s="55"/>
    </row>
    <row r="34" spans="1:4" ht="15.75">
      <c r="A34" s="1"/>
      <c r="B34" s="49"/>
      <c r="C34" s="49"/>
      <c r="D34" s="55"/>
    </row>
    <row r="35" spans="1:4" ht="15.75">
      <c r="A35" s="1"/>
      <c r="B35" s="49"/>
      <c r="C35" s="49"/>
      <c r="D35" s="55"/>
    </row>
    <row r="36" spans="1:4" ht="15.75">
      <c r="A36" s="1"/>
      <c r="B36" s="49"/>
      <c r="C36" s="49"/>
      <c r="D36" s="55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2023-03-02T10:55:41Z</dcterms:modified>
</cp:coreProperties>
</file>